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775" windowHeight="4170" activeTab="0"/>
  </bookViews>
  <sheets>
    <sheet name="Interval mapping" sheetId="1" r:id="rId1"/>
    <sheet name="simulation results" sheetId="2" r:id="rId2"/>
    <sheet name="Sheet3" sheetId="3" r:id="rId3"/>
  </sheets>
  <definedNames>
    <definedName name="a" localSheetId="0">'Interval mapping'!$A$5</definedName>
    <definedName name="a">#REF!</definedName>
    <definedName name="d" localSheetId="0">'Interval mapping'!$A$6</definedName>
    <definedName name="d">#REF!</definedName>
    <definedName name="p" localSheetId="0">'Interval mapping'!$A$4</definedName>
    <definedName name="p">#REF!</definedName>
    <definedName name="rec" localSheetId="0">'Interval mapping'!$F$2</definedName>
    <definedName name="rec">#REF!</definedName>
    <definedName name="rec1" localSheetId="0">'Interval mapping'!$F$2</definedName>
    <definedName name="rec1">#REF!</definedName>
    <definedName name="rec2" localSheetId="0">'Interval mapping'!$F$3</definedName>
    <definedName name="rec2">#REF!</definedName>
  </definedNames>
  <calcPr fullCalcOnLoad="1"/>
</workbook>
</file>

<file path=xl/sharedStrings.xml><?xml version="1.0" encoding="utf-8"?>
<sst xmlns="http://schemas.openxmlformats.org/spreadsheetml/2006/main" count="202" uniqueCount="108">
  <si>
    <t>Prob(QQ)</t>
  </si>
  <si>
    <t>prob(Qq)</t>
  </si>
  <si>
    <t>Prob(qq)</t>
  </si>
  <si>
    <t>allele subst. Effect Q-q</t>
  </si>
  <si>
    <t>(in sigmaP)</t>
  </si>
  <si>
    <t>Expected</t>
  </si>
  <si>
    <t>Mean</t>
  </si>
  <si>
    <t>Diff between paternal M-types</t>
  </si>
  <si>
    <t>dominance degree</t>
  </si>
  <si>
    <t>M1M2</t>
  </si>
  <si>
    <t>M1m2</t>
  </si>
  <si>
    <t>m1M2</t>
  </si>
  <si>
    <t>m1m2</t>
  </si>
  <si>
    <t xml:space="preserve"> </t>
  </si>
  <si>
    <t>y</t>
  </si>
  <si>
    <t>position of QTL (relative to M1)</t>
  </si>
  <si>
    <t>dam Q-frequency</t>
  </si>
  <si>
    <t>Haldane mapping</t>
  </si>
  <si>
    <t>M1M2-m1m2</t>
  </si>
  <si>
    <t>M2-m2</t>
  </si>
  <si>
    <t>M1-m1</t>
  </si>
  <si>
    <t>Map distance M1-M2 (cM)</t>
  </si>
  <si>
    <t>Recombination rate M1M2</t>
  </si>
  <si>
    <t>Recomb. Rate  Q-M1</t>
  </si>
  <si>
    <t>Recomb. Rate  Q-M2</t>
  </si>
  <si>
    <t>allele substitution effect</t>
  </si>
  <si>
    <t>Ve</t>
  </si>
  <si>
    <t>Nprog</t>
  </si>
  <si>
    <t>distance</t>
  </si>
  <si>
    <t>LR</t>
  </si>
  <si>
    <t>M1-Q</t>
  </si>
  <si>
    <t>Most Likely Position</t>
  </si>
  <si>
    <t>Mu</t>
  </si>
  <si>
    <t>Sol'ns</t>
  </si>
  <si>
    <t>Fval</t>
  </si>
  <si>
    <t>Mean Squared Error</t>
  </si>
  <si>
    <t xml:space="preserve">Realized </t>
  </si>
  <si>
    <t>Realized</t>
  </si>
  <si>
    <t xml:space="preserve">        Means of each Q-genotype</t>
  </si>
  <si>
    <t>Parameters</t>
  </si>
  <si>
    <t>True values</t>
  </si>
  <si>
    <t>Markertype</t>
  </si>
  <si>
    <t>Interval mapping in half-sib design: all parameters given in blue, expected values in yellow, simulation results in green</t>
  </si>
  <si>
    <t xml:space="preserve">Paternal  </t>
  </si>
  <si>
    <t>P(Q|M1M2)</t>
  </si>
  <si>
    <t>P(M1QM2)</t>
  </si>
  <si>
    <t xml:space="preserve">Mean </t>
  </si>
  <si>
    <t>Observed</t>
  </si>
  <si>
    <t>Number</t>
  </si>
  <si>
    <t>Mapping details</t>
  </si>
  <si>
    <t>SE</t>
  </si>
  <si>
    <t xml:space="preserve">_ Intercept     </t>
  </si>
  <si>
    <t xml:space="preserve">_ Regress. on Q   </t>
  </si>
  <si>
    <t>(markertype)</t>
  </si>
  <si>
    <t xml:space="preserve">Prob </t>
  </si>
  <si>
    <t>F-value marker 1</t>
  </si>
  <si>
    <t>F-value marker 2</t>
  </si>
  <si>
    <t>Interval</t>
  </si>
  <si>
    <t>Mapping</t>
  </si>
  <si>
    <t>Direct regression</t>
  </si>
  <si>
    <t>on markers</t>
  </si>
  <si>
    <t>approx_LR</t>
  </si>
  <si>
    <t>LOD</t>
  </si>
  <si>
    <t>F-value both markers</t>
  </si>
  <si>
    <t>mu</t>
  </si>
  <si>
    <t>mu+a</t>
  </si>
  <si>
    <t>a</t>
  </si>
  <si>
    <t>ss</t>
  </si>
  <si>
    <t>mean</t>
  </si>
  <si>
    <t>resid</t>
  </si>
  <si>
    <t>e*e</t>
  </si>
  <si>
    <t>pdf</t>
  </si>
  <si>
    <t>log(pdf)</t>
  </si>
  <si>
    <t>F</t>
  </si>
  <si>
    <t>exp(y-m)</t>
  </si>
  <si>
    <t>alpha</t>
  </si>
  <si>
    <t>position</t>
  </si>
  <si>
    <t>dM1-Q</t>
  </si>
  <si>
    <t>SST</t>
  </si>
  <si>
    <t>SSE</t>
  </si>
  <si>
    <t>yhat</t>
  </si>
  <si>
    <t>b2</t>
  </si>
  <si>
    <t>b1</t>
  </si>
  <si>
    <t>mq</t>
  </si>
  <si>
    <t>mQ</t>
  </si>
  <si>
    <t>LogL</t>
  </si>
  <si>
    <t>Lik_H1</t>
  </si>
  <si>
    <t>Lik0</t>
  </si>
  <si>
    <t>e0</t>
  </si>
  <si>
    <t>e1</t>
  </si>
  <si>
    <t>LogL0</t>
  </si>
  <si>
    <t>nr</t>
  </si>
  <si>
    <t>phenotype</t>
  </si>
  <si>
    <t>maker</t>
  </si>
  <si>
    <t>genotype</t>
  </si>
  <si>
    <t>Simulation Study</t>
  </si>
  <si>
    <t>200 progeny</t>
  </si>
  <si>
    <t>50 progeny</t>
  </si>
  <si>
    <t>replicate</t>
  </si>
  <si>
    <t>significant</t>
  </si>
  <si>
    <t>SD</t>
  </si>
  <si>
    <t>*</t>
  </si>
  <si>
    <t>-</t>
  </si>
  <si>
    <t>Test statistic</t>
  </si>
  <si>
    <t xml:space="preserve">Approxim. LR   Chi-Sq df = </t>
  </si>
  <si>
    <t xml:space="preserve">F-Value df =  </t>
  </si>
  <si>
    <t xml:space="preserve">   </t>
  </si>
  <si>
    <t>not fully maximized!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</si>
</sst>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00000"/>
    <numFmt numFmtId="176" formatCode="0.0000000"/>
    <numFmt numFmtId="177" formatCode="0.00000000"/>
    <numFmt numFmtId="178" formatCode="0.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MS Sans Serif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8.5"/>
      <name val="Arial"/>
      <family val="0"/>
    </font>
    <font>
      <sz val="8.5"/>
      <name val="Arial"/>
      <family val="0"/>
    </font>
    <font>
      <sz val="8"/>
      <name val="Courier New"/>
      <family val="3"/>
    </font>
    <font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0" fontId="0" fillId="4" borderId="0" xfId="0" applyFill="1" applyAlignment="1">
      <alignment horizontal="left"/>
    </xf>
    <xf numFmtId="0" fontId="0" fillId="5" borderId="0" xfId="0" applyFill="1" applyAlignment="1">
      <alignment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174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right"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0" fontId="2" fillId="4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172" fontId="0" fillId="0" borderId="0" xfId="0" applyNumberFormat="1" applyFill="1" applyAlignment="1">
      <alignment/>
    </xf>
    <xf numFmtId="172" fontId="0" fillId="2" borderId="0" xfId="0" applyNumberFormat="1" applyFill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7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172" fontId="0" fillId="3" borderId="0" xfId="0" applyNumberFormat="1" applyFill="1" applyAlignment="1">
      <alignment horizontal="center"/>
    </xf>
    <xf numFmtId="0" fontId="0" fillId="4" borderId="1" xfId="0" applyFill="1" applyBorder="1" applyAlignment="1">
      <alignment/>
    </xf>
    <xf numFmtId="172" fontId="0" fillId="7" borderId="0" xfId="0" applyNumberFormat="1" applyFill="1" applyAlignment="1">
      <alignment/>
    </xf>
    <xf numFmtId="0" fontId="2" fillId="4" borderId="1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172" fontId="0" fillId="3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72" fontId="0" fillId="3" borderId="7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2" xfId="0" applyNumberFormat="1" applyFill="1" applyBorder="1" applyAlignment="1">
      <alignment horizontal="center"/>
    </xf>
    <xf numFmtId="172" fontId="0" fillId="2" borderId="3" xfId="0" applyNumberFormat="1" applyFill="1" applyBorder="1" applyAlignment="1">
      <alignment horizontal="center"/>
    </xf>
    <xf numFmtId="0" fontId="3" fillId="7" borderId="9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174" fontId="0" fillId="7" borderId="0" xfId="0" applyNumberFormat="1" applyFill="1" applyAlignment="1">
      <alignment/>
    </xf>
    <xf numFmtId="174" fontId="0" fillId="7" borderId="0" xfId="0" applyNumberFormat="1" applyFill="1" applyAlignment="1">
      <alignment horizontal="right"/>
    </xf>
    <xf numFmtId="0" fontId="6" fillId="7" borderId="0" xfId="0" applyFont="1" applyFill="1" applyAlignment="1">
      <alignment/>
    </xf>
    <xf numFmtId="174" fontId="6" fillId="7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0" fontId="1" fillId="7" borderId="9" xfId="0" applyFont="1" applyFill="1" applyBorder="1" applyAlignment="1">
      <alignment/>
    </xf>
    <xf numFmtId="0" fontId="0" fillId="7" borderId="0" xfId="0" applyFill="1" applyAlignment="1">
      <alignment horizontal="right"/>
    </xf>
    <xf numFmtId="2" fontId="0" fillId="2" borderId="0" xfId="0" applyNumberFormat="1" applyFill="1" applyAlignment="1">
      <alignment/>
    </xf>
    <xf numFmtId="0" fontId="0" fillId="9" borderId="0" xfId="0" applyFill="1" applyAlignment="1">
      <alignment/>
    </xf>
    <xf numFmtId="190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8" fontId="0" fillId="7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3" fillId="7" borderId="12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6" xfId="0" applyFill="1" applyBorder="1" applyAlignment="1">
      <alignment/>
    </xf>
    <xf numFmtId="174" fontId="0" fillId="5" borderId="17" xfId="0" applyNumberFormat="1" applyFill="1" applyBorder="1" applyAlignment="1">
      <alignment/>
    </xf>
    <xf numFmtId="0" fontId="0" fillId="0" borderId="0" xfId="0" applyAlignment="1">
      <alignment horizontal="right"/>
    </xf>
    <xf numFmtId="172" fontId="0" fillId="4" borderId="0" xfId="0" applyNumberFormat="1" applyFill="1" applyAlignment="1">
      <alignment horizontal="left"/>
    </xf>
    <xf numFmtId="0" fontId="0" fillId="10" borderId="0" xfId="0" applyFill="1" applyAlignment="1">
      <alignment/>
    </xf>
    <xf numFmtId="172" fontId="0" fillId="3" borderId="0" xfId="0" applyNumberFormat="1" applyFill="1" applyAlignment="1">
      <alignment/>
    </xf>
    <xf numFmtId="172" fontId="0" fillId="10" borderId="0" xfId="0" applyNumberFormat="1" applyFill="1" applyAlignment="1">
      <alignment/>
    </xf>
    <xf numFmtId="172" fontId="0" fillId="4" borderId="0" xfId="0" applyNumberFormat="1" applyFill="1" applyAlignment="1">
      <alignment horizontal="center"/>
    </xf>
    <xf numFmtId="0" fontId="0" fillId="5" borderId="1" xfId="0" applyFill="1" applyBorder="1" applyAlignment="1">
      <alignment/>
    </xf>
    <xf numFmtId="174" fontId="0" fillId="5" borderId="18" xfId="0" applyNumberFormat="1" applyFill="1" applyBorder="1" applyAlignment="1">
      <alignment/>
    </xf>
    <xf numFmtId="172" fontId="0" fillId="5" borderId="0" xfId="0" applyNumberFormat="1" applyFill="1" applyAlignment="1">
      <alignment/>
    </xf>
    <xf numFmtId="0" fontId="6" fillId="2" borderId="1" xfId="0" applyFont="1" applyFill="1" applyBorder="1" applyAlignment="1">
      <alignment/>
    </xf>
    <xf numFmtId="0" fontId="0" fillId="5" borderId="12" xfId="0" applyFill="1" applyBorder="1" applyAlignment="1">
      <alignment/>
    </xf>
    <xf numFmtId="0" fontId="6" fillId="5" borderId="1" xfId="0" applyFont="1" applyFill="1" applyBorder="1" applyAlignment="1">
      <alignment/>
    </xf>
    <xf numFmtId="172" fontId="0" fillId="2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left"/>
    </xf>
    <xf numFmtId="1" fontId="0" fillId="5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LR and approximate LR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'Interval mapping'!$B$29</c:f>
              <c:strCache>
                <c:ptCount val="1"/>
                <c:pt idx="0">
                  <c:v>approx_LR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'Interval mapping'!$A$30:$A$50</c:f>
              <c:numCache/>
            </c:numRef>
          </c:cat>
          <c:val>
            <c:numRef>
              <c:f>'Interval mapping'!$B$30:$B$50</c:f>
              <c:numCache/>
            </c:numRef>
          </c:val>
          <c:smooth val="0"/>
        </c:ser>
        <c:ser>
          <c:idx val="1"/>
          <c:order val="1"/>
          <c:tx>
            <c:strRef>
              <c:f>'Interval mapping'!$D$29</c:f>
              <c:strCache>
                <c:ptCount val="1"/>
                <c:pt idx="0">
                  <c:v>LR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'Interval mapping'!$A$30:$A$50</c:f>
              <c:numCache/>
            </c:numRef>
          </c:cat>
          <c:val>
            <c:numRef>
              <c:f>'Interval mapping'!$D$30:$D$50</c:f>
              <c:numCache/>
            </c:numRef>
          </c:val>
          <c:smooth val="0"/>
        </c:ser>
        <c:axId val="5191993"/>
        <c:axId val="46727938"/>
      </c:lineChart>
      <c:catAx>
        <c:axId val="5191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Map position (M1-Q)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7938"/>
        <c:crosses val="autoZero"/>
        <c:auto val="1"/>
        <c:lblOffset val="100"/>
        <c:noMultiLvlLbl val="0"/>
      </c:catAx>
      <c:valAx>
        <c:axId val="46727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1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13</xdr:row>
      <xdr:rowOff>38100</xdr:rowOff>
    </xdr:from>
    <xdr:to>
      <xdr:col>3</xdr:col>
      <xdr:colOff>581025</xdr:colOff>
      <xdr:row>15</xdr:row>
      <xdr:rowOff>152400</xdr:rowOff>
    </xdr:to>
    <xdr:sp macro="[0]!intmap">
      <xdr:nvSpPr>
        <xdr:cNvPr id="1" name="TextBox 8"/>
        <xdr:cNvSpPr txBox="1">
          <a:spLocks noChangeArrowheads="1"/>
        </xdr:cNvSpPr>
      </xdr:nvSpPr>
      <xdr:spPr>
        <a:xfrm>
          <a:off x="1457325" y="2286000"/>
          <a:ext cx="962025" cy="447675"/>
        </a:xfrm>
        <a:prstGeom prst="rect">
          <a:avLst/>
        </a:prstGeom>
        <a:solidFill>
          <a:srgbClr val="FF00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Analyze by 
Regression</a:t>
          </a:r>
        </a:p>
      </xdr:txBody>
    </xdr:sp>
    <xdr:clientData/>
  </xdr:twoCellAnchor>
  <xdr:twoCellAnchor>
    <xdr:from>
      <xdr:col>8</xdr:col>
      <xdr:colOff>123825</xdr:colOff>
      <xdr:row>13</xdr:row>
      <xdr:rowOff>104775</xdr:rowOff>
    </xdr:from>
    <xdr:to>
      <xdr:col>17</xdr:col>
      <xdr:colOff>219075</xdr:colOff>
      <xdr:row>38</xdr:row>
      <xdr:rowOff>57150</xdr:rowOff>
    </xdr:to>
    <xdr:grpSp>
      <xdr:nvGrpSpPr>
        <xdr:cNvPr id="2" name="Group 19"/>
        <xdr:cNvGrpSpPr>
          <a:grpSpLocks/>
        </xdr:cNvGrpSpPr>
      </xdr:nvGrpSpPr>
      <xdr:grpSpPr>
        <a:xfrm>
          <a:off x="5210175" y="2352675"/>
          <a:ext cx="5981700" cy="4057650"/>
          <a:chOff x="648" y="455"/>
          <a:chExt cx="573" cy="315"/>
        </a:xfrm>
        <a:solidFill>
          <a:srgbClr val="FFFFFF"/>
        </a:solidFill>
      </xdr:grpSpPr>
      <xdr:graphicFrame>
        <xdr:nvGraphicFramePr>
          <xdr:cNvPr id="3" name="Chart 10"/>
          <xdr:cNvGraphicFramePr/>
        </xdr:nvGraphicFramePr>
        <xdr:xfrm>
          <a:off x="648" y="455"/>
          <a:ext cx="573" cy="24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Line 12"/>
          <xdr:cNvSpPr>
            <a:spLocks/>
          </xdr:cNvSpPr>
        </xdr:nvSpPr>
        <xdr:spPr>
          <a:xfrm flipV="1">
            <a:off x="699" y="670"/>
            <a:ext cx="0" cy="79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 flipV="1">
            <a:off x="1095" y="667"/>
            <a:ext cx="0" cy="8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4"/>
          <xdr:cNvSpPr txBox="1">
            <a:spLocks noChangeArrowheads="1"/>
          </xdr:cNvSpPr>
        </xdr:nvSpPr>
        <xdr:spPr>
          <a:xfrm>
            <a:off x="654" y="754"/>
            <a:ext cx="10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marker 1</a:t>
            </a:r>
          </a:p>
        </xdr:txBody>
      </xdr:sp>
      <xdr:sp>
        <xdr:nvSpPr>
          <xdr:cNvPr id="7" name="TextBox 15"/>
          <xdr:cNvSpPr txBox="1">
            <a:spLocks noChangeArrowheads="1"/>
          </xdr:cNvSpPr>
        </xdr:nvSpPr>
        <xdr:spPr>
          <a:xfrm>
            <a:off x="1026" y="747"/>
            <a:ext cx="10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marker 2</a:t>
            </a:r>
          </a:p>
        </xdr:txBody>
      </xdr:sp>
    </xdr:grpSp>
    <xdr:clientData/>
  </xdr:twoCellAnchor>
  <xdr:twoCellAnchor>
    <xdr:from>
      <xdr:col>4</xdr:col>
      <xdr:colOff>114300</xdr:colOff>
      <xdr:row>100</xdr:row>
      <xdr:rowOff>47625</xdr:rowOff>
    </xdr:from>
    <xdr:to>
      <xdr:col>6</xdr:col>
      <xdr:colOff>85725</xdr:colOff>
      <xdr:row>101</xdr:row>
      <xdr:rowOff>123825</xdr:rowOff>
    </xdr:to>
    <xdr:sp macro="[0]!simuldat">
      <xdr:nvSpPr>
        <xdr:cNvPr id="8" name="TextBox 20"/>
        <xdr:cNvSpPr txBox="1">
          <a:spLocks noChangeArrowheads="1"/>
        </xdr:cNvSpPr>
      </xdr:nvSpPr>
      <xdr:spPr>
        <a:xfrm>
          <a:off x="2562225" y="16440150"/>
          <a:ext cx="12858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Simulate data</a:t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2</xdr:col>
      <xdr:colOff>0</xdr:colOff>
      <xdr:row>15</xdr:row>
      <xdr:rowOff>180975</xdr:rowOff>
    </xdr:to>
    <xdr:sp macro="[0]!simuldat">
      <xdr:nvSpPr>
        <xdr:cNvPr id="9" name="TextBox 22"/>
        <xdr:cNvSpPr txBox="1">
          <a:spLocks noChangeArrowheads="1"/>
        </xdr:cNvSpPr>
      </xdr:nvSpPr>
      <xdr:spPr>
        <a:xfrm>
          <a:off x="47625" y="2447925"/>
          <a:ext cx="1171575" cy="314325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Simulate data</a:t>
          </a:r>
        </a:p>
      </xdr:txBody>
    </xdr:sp>
    <xdr:clientData/>
  </xdr:twoCellAnchor>
  <xdr:twoCellAnchor>
    <xdr:from>
      <xdr:col>4</xdr:col>
      <xdr:colOff>114300</xdr:colOff>
      <xdr:row>13</xdr:row>
      <xdr:rowOff>38100</xdr:rowOff>
    </xdr:from>
    <xdr:to>
      <xdr:col>5</xdr:col>
      <xdr:colOff>371475</xdr:colOff>
      <xdr:row>15</xdr:row>
      <xdr:rowOff>152400</xdr:rowOff>
    </xdr:to>
    <xdr:sp macro="[0]!mlintmap">
      <xdr:nvSpPr>
        <xdr:cNvPr id="10" name="TextBox 25"/>
        <xdr:cNvSpPr txBox="1">
          <a:spLocks noChangeArrowheads="1"/>
        </xdr:cNvSpPr>
      </xdr:nvSpPr>
      <xdr:spPr>
        <a:xfrm>
          <a:off x="2562225" y="2286000"/>
          <a:ext cx="962025" cy="447675"/>
        </a:xfrm>
        <a:prstGeom prst="rect">
          <a:avLst/>
        </a:prstGeom>
        <a:solidFill>
          <a:srgbClr val="FF00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Analyze by 
Max Likelih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F1100"/>
  <sheetViews>
    <sheetView tabSelected="1" zoomScale="75" zoomScaleNormal="75" workbookViewId="0" topLeftCell="A3">
      <selection activeCell="K6" sqref="K6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9.28125" style="0" customWidth="1"/>
    <col min="5" max="5" width="10.57421875" style="0" bestFit="1" customWidth="1"/>
    <col min="7" max="7" width="10.7109375" style="0" customWidth="1"/>
    <col min="9" max="9" width="10.28125" style="0" customWidth="1"/>
    <col min="11" max="11" width="9.57421875" style="0" bestFit="1" customWidth="1"/>
    <col min="12" max="12" width="12.421875" style="0" bestFit="1" customWidth="1"/>
    <col min="13" max="13" width="10.28125" style="0" customWidth="1"/>
  </cols>
  <sheetData>
    <row r="1" spans="1:15" s="20" customFormat="1" ht="24" customHeight="1">
      <c r="A1" s="18" t="s">
        <v>42</v>
      </c>
      <c r="B1" s="19"/>
      <c r="C1" s="19"/>
      <c r="D1" s="19"/>
      <c r="E1" s="19"/>
      <c r="F1" s="19"/>
      <c r="G1" s="69"/>
      <c r="H1" s="19"/>
      <c r="I1" s="19"/>
      <c r="J1" s="19"/>
      <c r="K1" s="19"/>
      <c r="L1" s="19"/>
      <c r="M1" s="19"/>
      <c r="N1" s="19"/>
      <c r="O1" s="19"/>
    </row>
    <row r="2" spans="1:16" ht="12.75">
      <c r="A2" s="9">
        <v>0.4</v>
      </c>
      <c r="B2" s="7" t="s">
        <v>21</v>
      </c>
      <c r="C2" s="7"/>
      <c r="D2" s="7"/>
      <c r="E2" s="21"/>
      <c r="F2" s="24">
        <f>(1-EXP(-2*ABS(A3)))/2</f>
        <v>0.09063462346100909</v>
      </c>
      <c r="G2" s="12" t="s">
        <v>23</v>
      </c>
      <c r="H2" s="12"/>
      <c r="I2" s="6" t="s">
        <v>17</v>
      </c>
      <c r="J2" s="12"/>
      <c r="K2" s="21"/>
      <c r="L2" s="21"/>
      <c r="M2" s="21"/>
      <c r="N2" s="21"/>
      <c r="O2" s="21"/>
      <c r="P2" s="21"/>
    </row>
    <row r="3" spans="1:16" ht="12.75">
      <c r="A3" s="9">
        <v>0.1</v>
      </c>
      <c r="B3" s="7" t="s">
        <v>15</v>
      </c>
      <c r="C3" s="7"/>
      <c r="D3" s="7"/>
      <c r="E3" s="21"/>
      <c r="F3" s="24">
        <f>(1-EXP(-2*ABS(A2-A3)))/2</f>
        <v>0.2255941819529868</v>
      </c>
      <c r="G3" s="12" t="s">
        <v>24</v>
      </c>
      <c r="H3" s="12"/>
      <c r="I3" s="12"/>
      <c r="J3" s="12"/>
      <c r="K3" s="21"/>
      <c r="L3" s="21"/>
      <c r="M3" s="21"/>
      <c r="N3" s="21"/>
      <c r="O3" s="21"/>
      <c r="P3" s="21"/>
    </row>
    <row r="4" spans="1:16" ht="12.75">
      <c r="A4" s="9">
        <v>0</v>
      </c>
      <c r="B4" s="7" t="s">
        <v>16</v>
      </c>
      <c r="C4" s="7"/>
      <c r="D4" s="7"/>
      <c r="E4" s="21"/>
      <c r="F4" s="24">
        <f>(1-EXP(-2*A2))/2</f>
        <v>0.2753355179413892</v>
      </c>
      <c r="G4" s="12" t="s">
        <v>22</v>
      </c>
      <c r="H4" s="12"/>
      <c r="I4" s="12"/>
      <c r="J4" s="12"/>
      <c r="K4" s="21"/>
      <c r="L4" s="21"/>
      <c r="M4" s="21"/>
      <c r="N4" s="21"/>
      <c r="O4" s="21"/>
      <c r="P4" s="21"/>
    </row>
    <row r="5" spans="1:16" ht="12.75">
      <c r="A5" s="9">
        <v>0.4</v>
      </c>
      <c r="B5" s="7" t="s">
        <v>3</v>
      </c>
      <c r="C5" s="7"/>
      <c r="D5" s="7" t="s">
        <v>4</v>
      </c>
      <c r="E5" s="21"/>
      <c r="F5" s="24">
        <f>A5-(2*A4-1)*A6</f>
        <v>0.4</v>
      </c>
      <c r="G5" s="12" t="s">
        <v>25</v>
      </c>
      <c r="H5" s="12"/>
      <c r="I5" s="12"/>
      <c r="J5" s="12"/>
      <c r="K5" s="21"/>
      <c r="L5" s="21"/>
      <c r="M5" s="21"/>
      <c r="N5" s="21"/>
      <c r="O5" s="21"/>
      <c r="P5" s="21"/>
    </row>
    <row r="6" spans="1:15" ht="12.75">
      <c r="A6" s="9">
        <v>0</v>
      </c>
      <c r="B6" s="7" t="s">
        <v>8</v>
      </c>
      <c r="C6" s="7"/>
      <c r="D6" s="7"/>
      <c r="E6" s="21"/>
      <c r="F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9"/>
      <c r="B7" s="7"/>
      <c r="C7" s="7"/>
      <c r="D7" s="7"/>
      <c r="E7" s="21"/>
      <c r="F7" s="29" t="s">
        <v>38</v>
      </c>
      <c r="G7" s="30"/>
      <c r="H7" s="31"/>
      <c r="I7" s="34"/>
      <c r="J7" s="21"/>
      <c r="K7" s="35"/>
      <c r="M7" s="21"/>
      <c r="N7" s="21"/>
      <c r="O7" s="21"/>
    </row>
    <row r="8" spans="1:15" ht="12.75">
      <c r="A8" s="21"/>
      <c r="B8" s="22" t="s">
        <v>43</v>
      </c>
      <c r="C8" s="12" t="s">
        <v>54</v>
      </c>
      <c r="D8" s="12"/>
      <c r="E8" s="12"/>
      <c r="F8" s="32">
        <f>A20+a</f>
        <v>10.4</v>
      </c>
      <c r="G8" s="33">
        <f>A20+d*a</f>
        <v>10</v>
      </c>
      <c r="H8" s="33">
        <f>A20-a</f>
        <v>9.6</v>
      </c>
      <c r="I8" s="42" t="s">
        <v>46</v>
      </c>
      <c r="J8" s="36" t="s">
        <v>48</v>
      </c>
      <c r="K8" s="37" t="s">
        <v>6</v>
      </c>
      <c r="L8" s="39"/>
      <c r="M8" s="12" t="s">
        <v>7</v>
      </c>
      <c r="N8" s="12"/>
      <c r="O8" s="12"/>
    </row>
    <row r="9" spans="1:15" ht="12.75">
      <c r="A9" s="21"/>
      <c r="B9" s="23" t="s">
        <v>41</v>
      </c>
      <c r="C9" s="27" t="s">
        <v>53</v>
      </c>
      <c r="D9" s="27" t="s">
        <v>45</v>
      </c>
      <c r="E9" s="27" t="s">
        <v>44</v>
      </c>
      <c r="F9" s="40" t="s">
        <v>0</v>
      </c>
      <c r="G9" s="25" t="s">
        <v>1</v>
      </c>
      <c r="H9" s="25" t="s">
        <v>2</v>
      </c>
      <c r="I9" s="42" t="s">
        <v>5</v>
      </c>
      <c r="J9" s="37" t="s">
        <v>47</v>
      </c>
      <c r="K9" s="38" t="s">
        <v>36</v>
      </c>
      <c r="L9" s="39"/>
      <c r="M9" s="14" t="s">
        <v>18</v>
      </c>
      <c r="N9" s="14" t="s">
        <v>20</v>
      </c>
      <c r="O9" s="14" t="s">
        <v>19</v>
      </c>
    </row>
    <row r="10" spans="1:15" ht="12.75">
      <c r="A10" s="21"/>
      <c r="B10" s="22" t="s">
        <v>9</v>
      </c>
      <c r="C10" s="24">
        <f>(1-F4)/2</f>
        <v>0.3623322410293054</v>
      </c>
      <c r="D10" s="24">
        <f>(1-rec)*(1-rec2)*0.5</f>
        <v>0.3521089191611537</v>
      </c>
      <c r="E10" s="24">
        <f>D10/C10</f>
        <v>0.9717846751944859</v>
      </c>
      <c r="F10" s="41">
        <f>E10*p</f>
        <v>0</v>
      </c>
      <c r="G10" s="24">
        <f>E10*(1-p)+(1-E10)*p</f>
        <v>0.9717846751944859</v>
      </c>
      <c r="H10" s="24">
        <f>(1-E10)*(1-p)</f>
        <v>0.02821532480551414</v>
      </c>
      <c r="I10" s="41">
        <f>F10*F$8+G10*G$8+H10*H$8</f>
        <v>9.988713870077794</v>
      </c>
      <c r="J10" s="28">
        <v>30</v>
      </c>
      <c r="K10" s="17">
        <v>9.894805753648546</v>
      </c>
      <c r="L10" s="39" t="s">
        <v>5</v>
      </c>
      <c r="M10" s="13">
        <f>I10-I13</f>
        <v>0.3774277401555892</v>
      </c>
      <c r="N10" s="13">
        <f>(C10*I10+C11*I11-C12*I12-C13*I13)/0.5</f>
        <v>0.3274923012311932</v>
      </c>
      <c r="O10" s="13">
        <f>(C10*I10-C11*I11+C12*I12-C13*I13)/0.5</f>
        <v>0.21952465443761238</v>
      </c>
    </row>
    <row r="11" spans="1:15" ht="12.75">
      <c r="A11" s="21"/>
      <c r="B11" s="22" t="s">
        <v>10</v>
      </c>
      <c r="C11" s="24">
        <f>F4/2</f>
        <v>0.1376677589706946</v>
      </c>
      <c r="D11" s="24">
        <f>(1-rec)*rec2*0.5</f>
        <v>0.10257376910834173</v>
      </c>
      <c r="E11" s="24">
        <f>D11/C11</f>
        <v>0.7450819994111814</v>
      </c>
      <c r="F11" s="41">
        <f>E11*p</f>
        <v>0</v>
      </c>
      <c r="G11" s="24">
        <f>E11*(1-p)+(1-E11)*p</f>
        <v>0.7450819994111814</v>
      </c>
      <c r="H11" s="24">
        <f>(1-E11)*(1-p)</f>
        <v>0.25491800058881864</v>
      </c>
      <c r="I11" s="41">
        <f>F11*F$8+G11*G$8+H11*H$8</f>
        <v>9.898032799764472</v>
      </c>
      <c r="J11" s="28">
        <v>8</v>
      </c>
      <c r="K11" s="17">
        <v>9.856668359464068</v>
      </c>
      <c r="L11" s="46" t="s">
        <v>37</v>
      </c>
      <c r="M11" s="47">
        <f>K10-K13</f>
        <v>0.3833475046584631</v>
      </c>
      <c r="N11" s="47">
        <f>(C10*K10+C11*K11-C12*K12-C13*K13)/0.5</f>
        <v>0.3614420361504669</v>
      </c>
      <c r="O11" s="47">
        <f>(C10*K10-C11*K11+C12*K12-C13*K13)/0.5</f>
        <v>0.19415460567310472</v>
      </c>
    </row>
    <row r="12" spans="1:15" ht="12.75">
      <c r="A12" s="21"/>
      <c r="B12" s="22" t="s">
        <v>11</v>
      </c>
      <c r="C12" s="24">
        <f>F4/2</f>
        <v>0.1376677589706946</v>
      </c>
      <c r="D12" s="24">
        <f>rec*(1-rec2)*0.5</f>
        <v>0.03509398986235288</v>
      </c>
      <c r="E12" s="24">
        <f>D12/C12</f>
        <v>0.25491800058881875</v>
      </c>
      <c r="F12" s="41">
        <f>E12*p</f>
        <v>0</v>
      </c>
      <c r="G12" s="24">
        <f>E12*(1-p)+(1-E12)*p</f>
        <v>0.25491800058881875</v>
      </c>
      <c r="H12" s="24">
        <f>(1-E12)*(1-p)</f>
        <v>0.7450819994111813</v>
      </c>
      <c r="I12" s="41">
        <f>F12*F$8+G12*G$8+H12*H$8</f>
        <v>9.701967200235527</v>
      </c>
      <c r="J12" s="28">
        <v>19</v>
      </c>
      <c r="K12" s="48">
        <v>9.55288003653333</v>
      </c>
      <c r="L12" s="21"/>
      <c r="M12" s="21"/>
      <c r="N12" s="26"/>
      <c r="O12" s="21"/>
    </row>
    <row r="13" spans="1:15" ht="12.75">
      <c r="A13" s="21"/>
      <c r="B13" s="23" t="s">
        <v>12</v>
      </c>
      <c r="C13" s="43">
        <f>(1-F4)/2</f>
        <v>0.3623322410293054</v>
      </c>
      <c r="D13" s="43">
        <f>rec*rec2*0.5</f>
        <v>0.010223321868151666</v>
      </c>
      <c r="E13" s="43">
        <f>D13/C13</f>
        <v>0.028215324805514076</v>
      </c>
      <c r="F13" s="44">
        <f>E13*p</f>
        <v>0</v>
      </c>
      <c r="G13" s="43">
        <f>E13*(1-p)+(1-E13)*p</f>
        <v>0.028215324805514076</v>
      </c>
      <c r="H13" s="43">
        <f>(1-E13)*(1-p)</f>
        <v>0.971784675194486</v>
      </c>
      <c r="I13" s="44">
        <f>F13*F$8+G13*G$8+H13*H$8</f>
        <v>9.611286129922204</v>
      </c>
      <c r="J13" s="45">
        <v>43</v>
      </c>
      <c r="K13" s="49">
        <v>9.511458248990083</v>
      </c>
      <c r="L13" s="21"/>
      <c r="M13" s="21"/>
      <c r="N13" s="21"/>
      <c r="O13" s="21"/>
    </row>
    <row r="14" spans="1:16" ht="13.5" thickBot="1">
      <c r="A14" s="21"/>
      <c r="B14" s="21"/>
      <c r="C14" s="21"/>
      <c r="D14" s="21"/>
      <c r="E14" s="21"/>
      <c r="G14" s="35" t="s">
        <v>107</v>
      </c>
      <c r="H14" s="58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70"/>
      <c r="B15" s="7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5.75">
      <c r="A16" s="72"/>
      <c r="B16" s="73"/>
      <c r="C16" s="50"/>
      <c r="D16" s="50"/>
      <c r="E16" s="57"/>
      <c r="F16" s="50"/>
      <c r="G16" s="51"/>
      <c r="H16" s="51"/>
      <c r="I16" s="21"/>
      <c r="J16" s="58"/>
      <c r="K16" s="21"/>
      <c r="L16" s="21"/>
      <c r="M16" s="21"/>
      <c r="N16" s="21"/>
      <c r="O16" s="21"/>
      <c r="P16" s="21"/>
    </row>
    <row r="17" spans="1:16" ht="12.75">
      <c r="A17" s="74" t="s">
        <v>39</v>
      </c>
      <c r="B17" s="75"/>
      <c r="C17" s="89"/>
      <c r="D17" s="88" t="s">
        <v>103</v>
      </c>
      <c r="E17" s="15"/>
      <c r="F17" s="15"/>
      <c r="G17" s="45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76">
        <v>1</v>
      </c>
      <c r="B18" s="75" t="s">
        <v>26</v>
      </c>
      <c r="C18" s="7" t="s">
        <v>104</v>
      </c>
      <c r="D18" s="7"/>
      <c r="E18" s="7"/>
      <c r="F18" s="92">
        <v>1</v>
      </c>
      <c r="G18" s="17">
        <v>2.6841138794417496</v>
      </c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76">
        <v>100</v>
      </c>
      <c r="B19" s="75" t="s">
        <v>27</v>
      </c>
      <c r="C19" s="86" t="s">
        <v>105</v>
      </c>
      <c r="D19" s="85" t="s">
        <v>106</v>
      </c>
      <c r="E19" s="93">
        <v>1</v>
      </c>
      <c r="F19" s="94">
        <v>98</v>
      </c>
      <c r="G19" s="91">
        <v>2.666051470208251</v>
      </c>
      <c r="H19" s="56"/>
      <c r="I19" s="21"/>
      <c r="J19" s="21"/>
      <c r="K19" s="21"/>
      <c r="L19" s="21"/>
      <c r="M19" s="21"/>
      <c r="N19" s="21"/>
      <c r="O19" s="21"/>
      <c r="P19" s="21"/>
    </row>
    <row r="20" spans="1:16" ht="13.5" thickBot="1">
      <c r="A20" s="77">
        <v>10</v>
      </c>
      <c r="B20" s="78" t="s">
        <v>32</v>
      </c>
      <c r="C20" s="89"/>
      <c r="D20" s="90" t="s">
        <v>39</v>
      </c>
      <c r="E20" s="85"/>
      <c r="F20" s="47"/>
      <c r="G20" s="45" t="s">
        <v>50</v>
      </c>
      <c r="H20" s="25" t="s">
        <v>40</v>
      </c>
      <c r="I20" s="21"/>
      <c r="J20" s="58"/>
      <c r="K20" s="21"/>
      <c r="L20" s="21"/>
      <c r="M20" s="21"/>
      <c r="N20" s="21"/>
      <c r="O20" s="21"/>
      <c r="P20" s="21"/>
    </row>
    <row r="21" spans="1:16" ht="12.75">
      <c r="A21" s="52"/>
      <c r="B21" s="60" t="s">
        <v>57</v>
      </c>
      <c r="C21" s="7" t="s">
        <v>31</v>
      </c>
      <c r="D21" s="7"/>
      <c r="E21" s="7"/>
      <c r="F21" s="5">
        <v>0.04</v>
      </c>
      <c r="G21" s="17"/>
      <c r="H21" s="56">
        <f>A3</f>
        <v>0.1</v>
      </c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53"/>
      <c r="B22" s="60" t="s">
        <v>58</v>
      </c>
      <c r="C22" s="10" t="s">
        <v>33</v>
      </c>
      <c r="D22" s="1" t="s">
        <v>51</v>
      </c>
      <c r="E22" s="1"/>
      <c r="F22" s="5">
        <v>9.507830205683717</v>
      </c>
      <c r="G22" s="17">
        <v>0.01905746439104679</v>
      </c>
      <c r="H22" s="56">
        <f>A20+p*(d*a)+(1-p)*(-a)</f>
        <v>9.6</v>
      </c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/>
      <c r="B23" s="60"/>
      <c r="C23" s="11"/>
      <c r="D23" s="1" t="s">
        <v>52</v>
      </c>
      <c r="E23" s="1"/>
      <c r="F23" s="5">
        <v>0.39197437294501114</v>
      </c>
      <c r="G23" s="17">
        <v>0.05319308989717063</v>
      </c>
      <c r="H23" s="24">
        <f>F5</f>
        <v>0.4</v>
      </c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/>
      <c r="B24" s="21"/>
      <c r="C24" s="10" t="s">
        <v>35</v>
      </c>
      <c r="D24" s="1"/>
      <c r="E24" s="1"/>
      <c r="F24" s="87">
        <v>1.1737655723265366</v>
      </c>
      <c r="G24" s="7"/>
      <c r="H24" s="56">
        <f>A18</f>
        <v>1</v>
      </c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60" t="s">
        <v>59</v>
      </c>
      <c r="B25" s="60"/>
      <c r="C25" s="1" t="s">
        <v>55</v>
      </c>
      <c r="D25" s="1"/>
      <c r="E25" s="59">
        <v>2.6387056453391415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32" ht="12.75">
      <c r="A26" s="60" t="s">
        <v>60</v>
      </c>
      <c r="B26" s="60"/>
      <c r="C26" s="1" t="s">
        <v>56</v>
      </c>
      <c r="D26" s="1"/>
      <c r="E26" s="59">
        <v>0.8078294768507208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AF26">
        <v>0</v>
      </c>
    </row>
    <row r="27" spans="1:32" ht="12.75">
      <c r="A27" s="54" t="s">
        <v>49</v>
      </c>
      <c r="B27" s="55"/>
      <c r="C27" s="1" t="s">
        <v>63</v>
      </c>
      <c r="D27" s="1"/>
      <c r="E27" s="59">
        <v>2.66648322790727</v>
      </c>
      <c r="F27" s="5">
        <v>0.04326527798959412</v>
      </c>
      <c r="G27" s="5">
        <v>0.39548734625715</v>
      </c>
      <c r="H27" s="21"/>
      <c r="I27" s="21"/>
      <c r="J27" s="21"/>
      <c r="K27" s="21"/>
      <c r="L27" s="21"/>
      <c r="M27" s="21"/>
      <c r="N27" s="21"/>
      <c r="O27" s="21"/>
      <c r="P27" s="21"/>
      <c r="AF27">
        <v>0.026000000000000002</v>
      </c>
    </row>
    <row r="28" spans="1:32" ht="12.75">
      <c r="A28" t="s">
        <v>28</v>
      </c>
      <c r="B28" s="21"/>
      <c r="C28" s="21"/>
      <c r="D28" s="21"/>
      <c r="E28" s="21"/>
      <c r="F28" s="28" t="s">
        <v>76</v>
      </c>
      <c r="G28" s="28" t="s">
        <v>75</v>
      </c>
      <c r="H28" s="21"/>
      <c r="I28" s="21"/>
      <c r="J28" s="21"/>
      <c r="K28" s="21"/>
      <c r="L28" s="21"/>
      <c r="M28" s="21"/>
      <c r="N28" s="21"/>
      <c r="O28" s="21"/>
      <c r="P28" s="21"/>
      <c r="AF28">
        <v>0.052000000000000005</v>
      </c>
    </row>
    <row r="29" spans="1:32" ht="12.75">
      <c r="A29" t="s">
        <v>30</v>
      </c>
      <c r="B29" s="8" t="s">
        <v>61</v>
      </c>
      <c r="C29" s="8" t="s">
        <v>34</v>
      </c>
      <c r="D29" s="35" t="s">
        <v>29</v>
      </c>
      <c r="E29" t="s">
        <v>62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AF29">
        <v>0.07800000000000001</v>
      </c>
    </row>
    <row r="30" spans="1:32" ht="12.75">
      <c r="A30" s="4">
        <v>0</v>
      </c>
      <c r="B30" s="64">
        <v>2.6569452964629883</v>
      </c>
      <c r="C30" s="64">
        <v>2.6387056453878786</v>
      </c>
      <c r="D30" s="65">
        <v>2.641708150061106</v>
      </c>
      <c r="E30" s="64">
        <v>0.5736396361851929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AF30">
        <v>0.10400000000000001</v>
      </c>
    </row>
    <row r="31" spans="1:32" ht="12.75">
      <c r="A31" s="4">
        <v>0.02</v>
      </c>
      <c r="B31" s="64">
        <v>2.675295948867224</v>
      </c>
      <c r="C31" s="64">
        <v>2.6571751990349486</v>
      </c>
      <c r="D31" s="65">
        <v>2.650515184830965</v>
      </c>
      <c r="E31" s="67">
        <v>0.5755520594864328</v>
      </c>
      <c r="F31" s="35"/>
      <c r="G31" s="21"/>
      <c r="H31" s="21"/>
      <c r="I31" s="21"/>
      <c r="J31" s="21"/>
      <c r="K31" s="21"/>
      <c r="L31" s="21"/>
      <c r="M31" s="21"/>
      <c r="N31" s="21"/>
      <c r="O31" s="21"/>
      <c r="P31" s="21"/>
      <c r="AF31">
        <v>0.13</v>
      </c>
    </row>
    <row r="32" spans="1:32" ht="12.75">
      <c r="A32" s="4">
        <v>0.04</v>
      </c>
      <c r="B32" s="64">
        <v>2.6841138794417496</v>
      </c>
      <c r="C32" s="64">
        <v>2.666051470208251</v>
      </c>
      <c r="D32" s="65">
        <v>2.64816466162506</v>
      </c>
      <c r="E32" s="64">
        <v>0.5750416498574777</v>
      </c>
      <c r="F32" s="26"/>
      <c r="G32" s="21"/>
      <c r="H32" s="21"/>
      <c r="I32" s="21"/>
      <c r="J32" s="21"/>
      <c r="K32" s="21"/>
      <c r="L32" s="21"/>
      <c r="M32" s="21"/>
      <c r="N32" s="21"/>
      <c r="O32" s="21"/>
      <c r="P32" s="21"/>
      <c r="AF32">
        <v>0.15600000000000003</v>
      </c>
    </row>
    <row r="33" spans="1:32" ht="12.75">
      <c r="A33" s="4">
        <v>0.06</v>
      </c>
      <c r="B33" s="64">
        <v>2.6809318548130077</v>
      </c>
      <c r="C33" s="64">
        <v>2.662848302620745</v>
      </c>
      <c r="D33" s="65">
        <v>2.6326190652407035</v>
      </c>
      <c r="E33" s="64">
        <v>0.5716659664936672</v>
      </c>
      <c r="F33" s="26"/>
      <c r="G33" s="21"/>
      <c r="H33" s="21"/>
      <c r="I33" s="21"/>
      <c r="J33" s="21"/>
      <c r="K33" s="21"/>
      <c r="L33" s="21"/>
      <c r="M33" s="21"/>
      <c r="N33" s="21"/>
      <c r="O33" s="21"/>
      <c r="P33" s="21"/>
      <c r="AF33">
        <v>0.18200000000000002</v>
      </c>
    </row>
    <row r="34" spans="1:32" ht="12.75">
      <c r="A34" s="4">
        <v>0.08</v>
      </c>
      <c r="B34" s="64">
        <v>2.6632571857706915</v>
      </c>
      <c r="C34" s="64">
        <v>2.6450580495651805</v>
      </c>
      <c r="D34" s="65">
        <v>2.602139094921597</v>
      </c>
      <c r="E34" s="64">
        <v>0.5650473250345858</v>
      </c>
      <c r="F34" s="26"/>
      <c r="G34" s="21"/>
      <c r="H34" s="21"/>
      <c r="I34" s="21"/>
      <c r="J34" s="21"/>
      <c r="K34" s="21"/>
      <c r="L34" s="21"/>
      <c r="M34" s="21"/>
      <c r="N34" s="21"/>
      <c r="O34" s="21"/>
      <c r="P34" s="21"/>
      <c r="AF34">
        <v>0.20800000000000002</v>
      </c>
    </row>
    <row r="35" spans="1:32" ht="12.75">
      <c r="A35" s="4">
        <v>0.1</v>
      </c>
      <c r="B35" s="64">
        <v>2.62879339245146</v>
      </c>
      <c r="C35" s="64">
        <v>2.6103779211600875</v>
      </c>
      <c r="D35" s="65">
        <v>2.5554802214415417</v>
      </c>
      <c r="E35" s="64">
        <v>0.5549154793924808</v>
      </c>
      <c r="F35" s="26"/>
      <c r="G35" s="21"/>
      <c r="H35" s="21"/>
      <c r="I35" s="21"/>
      <c r="J35" s="21"/>
      <c r="K35" s="21"/>
      <c r="L35" s="21"/>
      <c r="M35" s="21"/>
      <c r="N35" s="21"/>
      <c r="O35" s="21"/>
      <c r="P35" s="21"/>
      <c r="AF35">
        <v>0.234</v>
      </c>
    </row>
    <row r="36" spans="1:32" ht="12.75">
      <c r="A36" s="4">
        <v>0.12</v>
      </c>
      <c r="B36" s="64">
        <v>2.575717109031155</v>
      </c>
      <c r="C36" s="64">
        <v>2.556991840751377</v>
      </c>
      <c r="D36" s="65">
        <v>2.492048606401795</v>
      </c>
      <c r="E36" s="65">
        <v>0.5411414791974941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AF36">
        <v>0.26</v>
      </c>
    </row>
    <row r="37" spans="1:16" ht="12.75">
      <c r="A37" s="4">
        <v>0.14</v>
      </c>
      <c r="B37" s="64">
        <v>2.502976125022276</v>
      </c>
      <c r="C37" s="64">
        <v>2.483872292560223</v>
      </c>
      <c r="D37" s="65">
        <v>2.4119823611011952</v>
      </c>
      <c r="E37" s="65">
        <v>0.5237553149371128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4">
        <v>0.16</v>
      </c>
      <c r="B38" s="64">
        <v>2.4105532937225473</v>
      </c>
      <c r="C38" s="64">
        <v>2.3910451561294153</v>
      </c>
      <c r="D38" s="65">
        <v>2.3161477384125533</v>
      </c>
      <c r="E38" s="65">
        <v>0.5029450910326341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4">
        <v>0.18</v>
      </c>
      <c r="B39" s="64">
        <v>2.2996302610565156</v>
      </c>
      <c r="C39" s="64">
        <v>2.2797501016533053</v>
      </c>
      <c r="D39" s="65">
        <v>2.2060703247324227</v>
      </c>
      <c r="E39" s="65">
        <v>0.47904208436090295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4">
        <v>0.2</v>
      </c>
      <c r="B40" s="64">
        <v>2.1725943122496996</v>
      </c>
      <c r="C40" s="64">
        <v>2.1524396517907904</v>
      </c>
      <c r="D40" s="65">
        <v>2.083838813182581</v>
      </c>
      <c r="E40" s="65">
        <v>0.45249984887050804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32" ht="12.75">
      <c r="A41" s="4">
        <v>0.22</v>
      </c>
      <c r="B41" s="64">
        <v>2.0328640834902596</v>
      </c>
      <c r="C41" s="64">
        <v>2.012594144734145</v>
      </c>
      <c r="D41" s="65">
        <v>1.9520089782455443</v>
      </c>
      <c r="E41" s="65">
        <v>0.4238733639388223</v>
      </c>
      <c r="F41" s="21"/>
      <c r="G41" s="21"/>
      <c r="H41" s="21"/>
      <c r="I41" s="21"/>
      <c r="AF41">
        <v>0</v>
      </c>
    </row>
    <row r="42" spans="1:32" ht="12.75">
      <c r="A42" s="4">
        <v>0.24</v>
      </c>
      <c r="B42" s="64">
        <v>1.8845568891935918</v>
      </c>
      <c r="C42" s="64">
        <v>1.8643782070309107</v>
      </c>
      <c r="D42" s="65">
        <v>1.8135048218718453</v>
      </c>
      <c r="E42" s="65">
        <v>0.393797568521941</v>
      </c>
      <c r="F42" s="21"/>
      <c r="G42" s="21"/>
      <c r="H42" s="21"/>
      <c r="I42" s="21"/>
      <c r="AF42">
        <v>0.026000000000000002</v>
      </c>
    </row>
    <row r="43" spans="1:32" ht="12.75">
      <c r="A43" s="4">
        <v>0.26</v>
      </c>
      <c r="B43" s="64">
        <v>1.7320638906220074</v>
      </c>
      <c r="C43" s="64">
        <v>1.7122080760841258</v>
      </c>
      <c r="D43" s="65">
        <v>1.6714892597620974</v>
      </c>
      <c r="E43" s="65">
        <v>0.362959281037615</v>
      </c>
      <c r="F43" s="21"/>
      <c r="G43" s="21"/>
      <c r="H43" s="21"/>
      <c r="I43" s="21"/>
      <c r="AF43">
        <v>0.052000000000000005</v>
      </c>
    </row>
    <row r="44" spans="1:32" ht="12.75">
      <c r="A44" s="4">
        <v>0.28</v>
      </c>
      <c r="B44" s="64">
        <v>1.5796210317941917</v>
      </c>
      <c r="C44" s="64">
        <v>1.5603197363704542</v>
      </c>
      <c r="D44" s="65">
        <v>1.5291819078627213</v>
      </c>
      <c r="E44" s="65">
        <v>0.33205763220553336</v>
      </c>
      <c r="F44" s="21"/>
      <c r="G44" s="21"/>
      <c r="H44" s="21"/>
      <c r="I44" s="21"/>
      <c r="AF44">
        <v>0.07800000000000001</v>
      </c>
    </row>
    <row r="45" spans="1:32" ht="12.75">
      <c r="A45" s="4">
        <v>0.3</v>
      </c>
      <c r="B45" s="64">
        <v>1.4309558067519457</v>
      </c>
      <c r="C45" s="64">
        <v>1.4124181293502787</v>
      </c>
      <c r="D45" s="65">
        <v>1.3896341938306023</v>
      </c>
      <c r="E45" s="65">
        <v>0.3017552311223522</v>
      </c>
      <c r="F45" s="21"/>
      <c r="G45" s="21"/>
      <c r="H45" s="21"/>
      <c r="I45" s="21"/>
      <c r="AF45">
        <v>0.10400000000000001</v>
      </c>
    </row>
    <row r="46" spans="1:32" ht="12.75">
      <c r="A46" s="4">
        <v>0.32</v>
      </c>
      <c r="B46" s="64">
        <v>1.2890590250733016</v>
      </c>
      <c r="C46" s="64">
        <v>1.2714551420590228</v>
      </c>
      <c r="D46" s="65">
        <v>1.2555058007176285</v>
      </c>
      <c r="E46" s="65">
        <v>0.2726296206245949</v>
      </c>
      <c r="F46" s="21"/>
      <c r="G46" s="21"/>
      <c r="H46" s="21"/>
      <c r="I46" s="21"/>
      <c r="AF46">
        <v>0.13</v>
      </c>
    </row>
    <row r="47" spans="1:32" ht="12.75">
      <c r="A47" s="63">
        <v>0.34</v>
      </c>
      <c r="B47" s="66">
        <v>1.1560922809387462</v>
      </c>
      <c r="C47" s="66">
        <v>1.139544838154732</v>
      </c>
      <c r="D47" s="65">
        <v>1.1288958024283602</v>
      </c>
      <c r="E47" s="65">
        <v>0.2451366088191902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AF47">
        <v>0.15600000000000003</v>
      </c>
    </row>
    <row r="48" spans="1:32" ht="12.75">
      <c r="A48" s="63">
        <v>0.36</v>
      </c>
      <c r="B48" s="66">
        <v>1.0334106540420707</v>
      </c>
      <c r="C48" s="66">
        <v>1.017993407530986</v>
      </c>
      <c r="D48" s="65">
        <v>1.011262801147268</v>
      </c>
      <c r="E48" s="65">
        <v>0.21959292714614193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AF48">
        <v>0.18200000000000002</v>
      </c>
    </row>
    <row r="49" spans="1:32" ht="12.75">
      <c r="A49" s="63">
        <v>0.38</v>
      </c>
      <c r="B49" s="66">
        <v>0.9216638306856383</v>
      </c>
      <c r="C49" s="66">
        <v>0.9074057459541128</v>
      </c>
      <c r="D49" s="65">
        <v>0.9034367364743616</v>
      </c>
      <c r="E49" s="65">
        <v>0.19617879469974875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AF49">
        <v>0.20800000000000002</v>
      </c>
    </row>
    <row r="50" spans="1:32" ht="12.75">
      <c r="A50" s="63">
        <v>0.4</v>
      </c>
      <c r="B50" s="66">
        <v>0.820936866162512</v>
      </c>
      <c r="C50" s="66">
        <v>0.8078294769533068</v>
      </c>
      <c r="D50" s="65">
        <v>0.8056997197607529</v>
      </c>
      <c r="E50" s="65">
        <v>0.17495547118154567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AF50">
        <v>0.234</v>
      </c>
    </row>
    <row r="51" spans="1:32" ht="12.75">
      <c r="A51" s="21"/>
      <c r="B51" s="26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AF51">
        <v>0.26</v>
      </c>
    </row>
    <row r="52" spans="1:15" ht="12.75">
      <c r="A52" s="21"/>
      <c r="B52" s="26"/>
      <c r="C52" s="2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6"/>
      <c r="C53" s="2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6"/>
      <c r="C54" s="26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6"/>
      <c r="C55" s="26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6"/>
      <c r="C56" s="2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6"/>
      <c r="C57" s="26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6"/>
      <c r="C58" s="26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6"/>
      <c r="C59" s="2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6"/>
      <c r="C60" s="26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6"/>
      <c r="C61" s="2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6"/>
      <c r="C62" s="26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6"/>
      <c r="C63" s="26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6"/>
      <c r="C64" s="26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6"/>
      <c r="C65" s="26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6"/>
      <c r="C66" s="26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6"/>
      <c r="C67" s="26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6"/>
      <c r="C68" s="26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3" ht="12.75">
      <c r="B69" s="3"/>
      <c r="C69" s="3"/>
    </row>
    <row r="70" spans="1:2" ht="12.75">
      <c r="A70" t="s">
        <v>13</v>
      </c>
      <c r="B70" t="s">
        <v>13</v>
      </c>
    </row>
    <row r="71" spans="1:2" ht="12.75">
      <c r="A71" t="s">
        <v>13</v>
      </c>
      <c r="B71" t="s">
        <v>13</v>
      </c>
    </row>
    <row r="72" spans="1:2" ht="12.75">
      <c r="A72" t="s">
        <v>13</v>
      </c>
      <c r="B72" t="s">
        <v>13</v>
      </c>
    </row>
    <row r="73" spans="1:2" ht="12.75">
      <c r="A73" t="s">
        <v>13</v>
      </c>
      <c r="B73" t="s">
        <v>13</v>
      </c>
    </row>
    <row r="74" spans="1:2" ht="12.75">
      <c r="A74" t="s">
        <v>13</v>
      </c>
      <c r="B74" t="s">
        <v>13</v>
      </c>
    </row>
    <row r="75" spans="1:2" ht="12.75">
      <c r="A75" t="s">
        <v>13</v>
      </c>
      <c r="B75" t="s">
        <v>13</v>
      </c>
    </row>
    <row r="76" spans="1:2" ht="12.75">
      <c r="A76" t="s">
        <v>13</v>
      </c>
      <c r="B76" t="s">
        <v>13</v>
      </c>
    </row>
    <row r="77" spans="1:2" ht="12.75">
      <c r="A77" t="s">
        <v>13</v>
      </c>
      <c r="B77" t="s">
        <v>13</v>
      </c>
    </row>
    <row r="78" spans="1:2" ht="12.75">
      <c r="A78" t="s">
        <v>13</v>
      </c>
      <c r="B78" t="s">
        <v>13</v>
      </c>
    </row>
    <row r="79" spans="1:2" ht="12.75">
      <c r="A79" t="s">
        <v>13</v>
      </c>
      <c r="B79" t="s">
        <v>13</v>
      </c>
    </row>
    <row r="80" spans="1:2" ht="12.75">
      <c r="A80" t="s">
        <v>13</v>
      </c>
      <c r="B80" t="s">
        <v>13</v>
      </c>
    </row>
    <row r="81" spans="1:2" ht="12.75">
      <c r="A81" t="s">
        <v>13</v>
      </c>
      <c r="B81" t="s">
        <v>13</v>
      </c>
    </row>
    <row r="82" spans="1:2" ht="12.75">
      <c r="A82" t="s">
        <v>13</v>
      </c>
      <c r="B82" t="s">
        <v>13</v>
      </c>
    </row>
    <row r="83" spans="1:2" ht="12.75">
      <c r="A83" t="s">
        <v>13</v>
      </c>
      <c r="B83" t="s">
        <v>13</v>
      </c>
    </row>
    <row r="84" spans="1:2" ht="12.75">
      <c r="A84" t="s">
        <v>13</v>
      </c>
      <c r="B84" t="s">
        <v>13</v>
      </c>
    </row>
    <row r="85" spans="1:2" ht="12.75">
      <c r="A85" t="s">
        <v>13</v>
      </c>
      <c r="B85" t="s">
        <v>13</v>
      </c>
    </row>
    <row r="86" spans="1:2" ht="12.75">
      <c r="A86" t="s">
        <v>13</v>
      </c>
      <c r="B86" t="s">
        <v>13</v>
      </c>
    </row>
    <row r="87" spans="1:2" ht="12.75">
      <c r="A87" t="s">
        <v>13</v>
      </c>
      <c r="B87" t="s">
        <v>13</v>
      </c>
    </row>
    <row r="88" spans="1:2" ht="12.75">
      <c r="A88" t="s">
        <v>13</v>
      </c>
      <c r="B88" t="s">
        <v>13</v>
      </c>
    </row>
    <row r="89" spans="1:2" ht="12.75">
      <c r="A89" t="s">
        <v>13</v>
      </c>
      <c r="B89" t="s">
        <v>13</v>
      </c>
    </row>
    <row r="90" spans="1:2" ht="12.75">
      <c r="A90" t="s">
        <v>13</v>
      </c>
      <c r="B90" t="s">
        <v>13</v>
      </c>
    </row>
    <row r="91" spans="1:2" ht="12.75">
      <c r="A91" t="s">
        <v>13</v>
      </c>
      <c r="B91" t="s">
        <v>13</v>
      </c>
    </row>
    <row r="92" spans="1:2" ht="12.75">
      <c r="A92" t="s">
        <v>13</v>
      </c>
      <c r="B92" t="s">
        <v>13</v>
      </c>
    </row>
    <row r="93" spans="1:2" ht="12.75">
      <c r="A93" t="s">
        <v>13</v>
      </c>
      <c r="B93" t="s">
        <v>13</v>
      </c>
    </row>
    <row r="94" spans="1:2" ht="12.75">
      <c r="A94" t="s">
        <v>13</v>
      </c>
      <c r="B94" t="s">
        <v>13</v>
      </c>
    </row>
    <row r="95" spans="1:2" ht="12.75">
      <c r="A95" t="s">
        <v>13</v>
      </c>
      <c r="B95" t="s">
        <v>13</v>
      </c>
    </row>
    <row r="96" spans="1:2" ht="12.75">
      <c r="A96" t="s">
        <v>13</v>
      </c>
      <c r="B96" t="s">
        <v>13</v>
      </c>
    </row>
    <row r="97" spans="1:2" ht="12.75">
      <c r="A97" t="s">
        <v>13</v>
      </c>
      <c r="B97" t="s">
        <v>13</v>
      </c>
    </row>
    <row r="98" spans="1:2" ht="12.75">
      <c r="A98" t="s">
        <v>13</v>
      </c>
      <c r="B98" t="s">
        <v>13</v>
      </c>
    </row>
    <row r="99" spans="1:2" ht="12.75">
      <c r="A99" t="s">
        <v>13</v>
      </c>
      <c r="B99" t="s">
        <v>93</v>
      </c>
    </row>
    <row r="100" spans="1:3" ht="12.75">
      <c r="A100" t="s">
        <v>91</v>
      </c>
      <c r="B100" t="s">
        <v>94</v>
      </c>
      <c r="C100" t="s">
        <v>92</v>
      </c>
    </row>
    <row r="101" spans="1:3" ht="12.75">
      <c r="A101">
        <v>1</v>
      </c>
      <c r="B101">
        <v>3</v>
      </c>
      <c r="C101" s="3">
        <v>11.822982382224648</v>
      </c>
    </row>
    <row r="102" spans="1:3" ht="12.75">
      <c r="A102">
        <v>2</v>
      </c>
      <c r="B102">
        <v>4</v>
      </c>
      <c r="C102" s="3">
        <v>8.925094131321432</v>
      </c>
    </row>
    <row r="103" spans="1:3" ht="12.75">
      <c r="A103">
        <v>3</v>
      </c>
      <c r="B103">
        <v>3</v>
      </c>
      <c r="C103" s="3">
        <v>9.734763099285347</v>
      </c>
    </row>
    <row r="104" spans="1:3" ht="12.75">
      <c r="A104">
        <v>4</v>
      </c>
      <c r="B104">
        <v>1</v>
      </c>
      <c r="C104" s="3">
        <v>10.112132601888765</v>
      </c>
    </row>
    <row r="105" spans="1:3" ht="12.75">
      <c r="A105">
        <v>5</v>
      </c>
      <c r="B105">
        <v>4</v>
      </c>
      <c r="C105" s="3">
        <v>7.536956549732433</v>
      </c>
    </row>
    <row r="106" spans="1:3" ht="12.75">
      <c r="A106">
        <v>6</v>
      </c>
      <c r="B106">
        <v>4</v>
      </c>
      <c r="C106" s="3">
        <v>9.827175605343804</v>
      </c>
    </row>
    <row r="107" spans="1:3" ht="12.75">
      <c r="A107">
        <v>7</v>
      </c>
      <c r="B107">
        <v>4</v>
      </c>
      <c r="C107" s="3">
        <v>9.46688090792029</v>
      </c>
    </row>
    <row r="108" spans="1:3" ht="12.75">
      <c r="A108">
        <v>8</v>
      </c>
      <c r="B108">
        <v>1</v>
      </c>
      <c r="C108" s="3">
        <v>10.006842459580966</v>
      </c>
    </row>
    <row r="109" spans="1:3" ht="12.75">
      <c r="A109">
        <v>9</v>
      </c>
      <c r="B109">
        <v>4</v>
      </c>
      <c r="C109" s="3">
        <v>10.775768273024566</v>
      </c>
    </row>
    <row r="110" spans="1:3" ht="12.75">
      <c r="A110">
        <v>10</v>
      </c>
      <c r="B110">
        <v>1</v>
      </c>
      <c r="C110" s="3">
        <v>11.070994202670914</v>
      </c>
    </row>
    <row r="111" spans="1:3" ht="12.75">
      <c r="A111">
        <v>11</v>
      </c>
      <c r="B111">
        <v>3</v>
      </c>
      <c r="C111">
        <v>10.584669444946583</v>
      </c>
    </row>
    <row r="112" spans="1:3" ht="12.75">
      <c r="A112">
        <v>12</v>
      </c>
      <c r="B112">
        <v>1</v>
      </c>
      <c r="C112">
        <v>9.479630589052391</v>
      </c>
    </row>
    <row r="113" spans="1:3" ht="12.75">
      <c r="A113">
        <v>13</v>
      </c>
      <c r="B113">
        <v>2</v>
      </c>
      <c r="C113">
        <v>10.351953761925934</v>
      </c>
    </row>
    <row r="114" spans="1:3" ht="12.75">
      <c r="A114">
        <v>14</v>
      </c>
      <c r="B114">
        <v>4</v>
      </c>
      <c r="C114">
        <v>9.62446816814385</v>
      </c>
    </row>
    <row r="115" spans="1:3" ht="12.75">
      <c r="A115">
        <v>15</v>
      </c>
      <c r="B115">
        <v>2</v>
      </c>
      <c r="C115">
        <v>9.659115771890097</v>
      </c>
    </row>
    <row r="116" spans="1:3" ht="12.75">
      <c r="A116">
        <v>16</v>
      </c>
      <c r="B116">
        <v>4</v>
      </c>
      <c r="C116">
        <v>9.522305056646447</v>
      </c>
    </row>
    <row r="117" spans="1:3" ht="12.75">
      <c r="A117">
        <v>17</v>
      </c>
      <c r="B117">
        <v>1</v>
      </c>
      <c r="C117">
        <v>8.597576175569067</v>
      </c>
    </row>
    <row r="118" spans="1:3" ht="12.75">
      <c r="A118">
        <v>18</v>
      </c>
      <c r="B118">
        <v>2</v>
      </c>
      <c r="C118">
        <v>9.760306111039519</v>
      </c>
    </row>
    <row r="119" spans="1:3" ht="12.75">
      <c r="A119">
        <v>19</v>
      </c>
      <c r="B119">
        <v>4</v>
      </c>
      <c r="C119">
        <v>9.893619611188297</v>
      </c>
    </row>
    <row r="120" spans="1:3" ht="12.75">
      <c r="A120">
        <v>20</v>
      </c>
      <c r="B120">
        <v>4</v>
      </c>
      <c r="C120">
        <v>11.033885882332166</v>
      </c>
    </row>
    <row r="121" spans="1:3" ht="12.75">
      <c r="A121">
        <v>21</v>
      </c>
      <c r="B121">
        <v>1</v>
      </c>
      <c r="C121">
        <v>9.760253198363321</v>
      </c>
    </row>
    <row r="122" spans="1:3" ht="12.75">
      <c r="A122">
        <v>22</v>
      </c>
      <c r="B122">
        <v>4</v>
      </c>
      <c r="C122">
        <v>7.5812182730421185</v>
      </c>
    </row>
    <row r="123" spans="1:3" ht="12.75">
      <c r="A123">
        <v>23</v>
      </c>
      <c r="B123">
        <v>3</v>
      </c>
      <c r="C123">
        <v>8.214896753129494</v>
      </c>
    </row>
    <row r="124" spans="1:3" ht="12.75">
      <c r="A124">
        <v>24</v>
      </c>
      <c r="B124">
        <v>1</v>
      </c>
      <c r="C124">
        <v>12.347215551129075</v>
      </c>
    </row>
    <row r="125" spans="1:3" ht="12.75">
      <c r="A125">
        <v>25</v>
      </c>
      <c r="B125">
        <v>1</v>
      </c>
      <c r="C125">
        <v>9.987586458107906</v>
      </c>
    </row>
    <row r="126" spans="1:3" ht="12.75">
      <c r="A126">
        <v>26</v>
      </c>
      <c r="B126">
        <v>3</v>
      </c>
      <c r="C126">
        <v>10.141128467687968</v>
      </c>
    </row>
    <row r="127" spans="1:3" ht="12.75">
      <c r="A127">
        <v>27</v>
      </c>
      <c r="B127">
        <v>4</v>
      </c>
      <c r="C127">
        <v>11.520920243598843</v>
      </c>
    </row>
    <row r="128" spans="1:3" ht="12.75">
      <c r="A128">
        <v>28</v>
      </c>
      <c r="B128">
        <v>1</v>
      </c>
      <c r="C128">
        <v>9.278601642169866</v>
      </c>
    </row>
    <row r="129" spans="1:3" ht="12.75">
      <c r="A129">
        <v>29</v>
      </c>
      <c r="B129">
        <v>1</v>
      </c>
      <c r="C129">
        <v>8.452492144590094</v>
      </c>
    </row>
    <row r="130" spans="1:3" ht="12.75">
      <c r="A130">
        <v>30</v>
      </c>
      <c r="B130">
        <v>3</v>
      </c>
      <c r="C130">
        <v>8.704806348518185</v>
      </c>
    </row>
    <row r="131" spans="1:3" ht="12.75">
      <c r="A131">
        <v>31</v>
      </c>
      <c r="B131">
        <v>1</v>
      </c>
      <c r="C131">
        <v>9.73936679383687</v>
      </c>
    </row>
    <row r="132" spans="1:3" ht="12.75">
      <c r="A132">
        <v>32</v>
      </c>
      <c r="B132">
        <v>1</v>
      </c>
      <c r="C132">
        <v>10.090265543248021</v>
      </c>
    </row>
    <row r="133" spans="1:3" ht="12.75">
      <c r="A133">
        <v>33</v>
      </c>
      <c r="B133">
        <v>1</v>
      </c>
      <c r="C133">
        <v>9.759808290090273</v>
      </c>
    </row>
    <row r="134" spans="1:3" ht="12.75">
      <c r="A134">
        <v>34</v>
      </c>
      <c r="B134">
        <v>4</v>
      </c>
      <c r="C134">
        <v>8.554786979545456</v>
      </c>
    </row>
    <row r="135" spans="1:3" ht="12.75">
      <c r="A135">
        <v>35</v>
      </c>
      <c r="B135">
        <v>4</v>
      </c>
      <c r="C135">
        <v>10.296936068365731</v>
      </c>
    </row>
    <row r="136" spans="1:3" ht="12.75">
      <c r="A136">
        <v>36</v>
      </c>
      <c r="B136">
        <v>3</v>
      </c>
      <c r="C136">
        <v>8.761768837892987</v>
      </c>
    </row>
    <row r="137" spans="1:3" ht="12.75">
      <c r="A137">
        <v>37</v>
      </c>
      <c r="B137">
        <v>4</v>
      </c>
      <c r="C137">
        <v>9.15131976811219</v>
      </c>
    </row>
    <row r="138" spans="1:3" ht="12.75">
      <c r="A138">
        <v>38</v>
      </c>
      <c r="B138">
        <v>4</v>
      </c>
      <c r="C138">
        <v>9.643917384614356</v>
      </c>
    </row>
    <row r="139" spans="1:3" ht="12.75">
      <c r="A139">
        <v>39</v>
      </c>
      <c r="B139">
        <v>1</v>
      </c>
      <c r="C139">
        <v>8.871842926673168</v>
      </c>
    </row>
    <row r="140" spans="1:3" ht="12.75">
      <c r="A140">
        <v>40</v>
      </c>
      <c r="B140">
        <v>1</v>
      </c>
      <c r="C140">
        <v>10.526035728029138</v>
      </c>
    </row>
    <row r="141" spans="1:3" ht="12.75">
      <c r="A141">
        <v>41</v>
      </c>
      <c r="B141">
        <v>4</v>
      </c>
      <c r="C141">
        <v>9.57176828870117</v>
      </c>
    </row>
    <row r="142" spans="1:3" ht="12.75">
      <c r="A142">
        <v>42</v>
      </c>
      <c r="B142">
        <v>4</v>
      </c>
      <c r="C142">
        <v>9.261488645048408</v>
      </c>
    </row>
    <row r="143" spans="1:3" ht="12.75">
      <c r="A143">
        <v>43</v>
      </c>
      <c r="B143">
        <v>4</v>
      </c>
      <c r="C143">
        <v>9.023071555551306</v>
      </c>
    </row>
    <row r="144" spans="1:3" ht="12.75">
      <c r="A144">
        <v>44</v>
      </c>
      <c r="B144">
        <v>4</v>
      </c>
      <c r="C144">
        <v>10.245692730086878</v>
      </c>
    </row>
    <row r="145" spans="1:3" ht="12.75">
      <c r="A145">
        <v>45</v>
      </c>
      <c r="B145">
        <v>4</v>
      </c>
      <c r="C145">
        <v>7.784862557321047</v>
      </c>
    </row>
    <row r="146" spans="1:3" ht="12.75">
      <c r="A146">
        <v>46</v>
      </c>
      <c r="B146">
        <v>1</v>
      </c>
      <c r="C146">
        <v>10.325199102231712</v>
      </c>
    </row>
    <row r="147" spans="1:3" ht="12.75">
      <c r="A147">
        <v>47</v>
      </c>
      <c r="B147">
        <v>1</v>
      </c>
      <c r="C147">
        <v>11.609993630613507</v>
      </c>
    </row>
    <row r="148" spans="1:3" ht="12.75">
      <c r="A148">
        <v>48</v>
      </c>
      <c r="B148">
        <v>1</v>
      </c>
      <c r="C148">
        <v>8.300742689639563</v>
      </c>
    </row>
    <row r="149" spans="1:3" ht="12.75">
      <c r="A149">
        <v>49</v>
      </c>
      <c r="B149">
        <v>2</v>
      </c>
      <c r="C149">
        <v>9.559727385554856</v>
      </c>
    </row>
    <row r="150" spans="1:3" ht="12.75">
      <c r="A150">
        <v>50</v>
      </c>
      <c r="B150">
        <v>4</v>
      </c>
      <c r="C150">
        <v>11.001465009849616</v>
      </c>
    </row>
    <row r="151" spans="1:3" ht="12.75">
      <c r="A151">
        <v>51</v>
      </c>
      <c r="B151">
        <v>1</v>
      </c>
      <c r="C151">
        <v>10.23371540240946</v>
      </c>
    </row>
    <row r="152" spans="1:3" ht="12.75">
      <c r="A152">
        <v>52</v>
      </c>
      <c r="B152">
        <v>3</v>
      </c>
      <c r="C152">
        <v>11.416285910909421</v>
      </c>
    </row>
    <row r="153" spans="1:3" ht="12.75">
      <c r="A153">
        <v>53</v>
      </c>
      <c r="B153">
        <v>4</v>
      </c>
      <c r="C153">
        <v>12.008995125312978</v>
      </c>
    </row>
    <row r="154" spans="1:3" ht="12.75">
      <c r="A154">
        <v>54</v>
      </c>
      <c r="B154">
        <v>1</v>
      </c>
      <c r="C154">
        <v>8.536993225558895</v>
      </c>
    </row>
    <row r="155" spans="1:3" ht="12.75">
      <c r="A155">
        <v>55</v>
      </c>
      <c r="B155">
        <v>4</v>
      </c>
      <c r="C155">
        <v>10.376338205897142</v>
      </c>
    </row>
    <row r="156" spans="1:3" ht="12.75">
      <c r="A156">
        <v>56</v>
      </c>
      <c r="B156">
        <v>4</v>
      </c>
      <c r="C156">
        <v>8.497537185177334</v>
      </c>
    </row>
    <row r="157" spans="1:3" ht="12.75">
      <c r="A157">
        <v>57</v>
      </c>
      <c r="B157">
        <v>1</v>
      </c>
      <c r="C157">
        <v>8.710047776936019</v>
      </c>
    </row>
    <row r="158" spans="1:3" ht="12.75">
      <c r="A158">
        <v>58</v>
      </c>
      <c r="B158">
        <v>4</v>
      </c>
      <c r="C158">
        <v>8.952537621145876</v>
      </c>
    </row>
    <row r="159" spans="1:3" ht="12.75">
      <c r="A159">
        <v>59</v>
      </c>
      <c r="B159">
        <v>3</v>
      </c>
      <c r="C159">
        <v>9.569888447138576</v>
      </c>
    </row>
    <row r="160" spans="1:3" ht="12.75">
      <c r="A160">
        <v>60</v>
      </c>
      <c r="B160">
        <v>3</v>
      </c>
      <c r="C160">
        <v>9.144199628543955</v>
      </c>
    </row>
    <row r="161" spans="1:3" ht="12.75">
      <c r="A161">
        <v>61</v>
      </c>
      <c r="B161">
        <v>4</v>
      </c>
      <c r="C161">
        <v>9.308505745744295</v>
      </c>
    </row>
    <row r="162" spans="1:3" ht="12.75">
      <c r="A162">
        <v>62</v>
      </c>
      <c r="B162">
        <v>1</v>
      </c>
      <c r="C162">
        <v>10.979480449750904</v>
      </c>
    </row>
    <row r="163" spans="1:3" ht="12.75">
      <c r="A163">
        <v>63</v>
      </c>
      <c r="B163">
        <v>3</v>
      </c>
      <c r="C163">
        <v>9.346642906988583</v>
      </c>
    </row>
    <row r="164" spans="1:3" ht="12.75">
      <c r="A164">
        <v>64</v>
      </c>
      <c r="B164">
        <v>4</v>
      </c>
      <c r="C164">
        <v>9.391595753172348</v>
      </c>
    </row>
    <row r="165" spans="1:3" ht="12.75">
      <c r="A165">
        <v>65</v>
      </c>
      <c r="B165">
        <v>1</v>
      </c>
      <c r="C165">
        <v>8.789781110642272</v>
      </c>
    </row>
    <row r="166" spans="1:3" ht="12.75">
      <c r="A166">
        <v>66</v>
      </c>
      <c r="B166">
        <v>4</v>
      </c>
      <c r="C166">
        <v>9.472617068667118</v>
      </c>
    </row>
    <row r="167" spans="1:3" ht="12.75">
      <c r="A167">
        <v>67</v>
      </c>
      <c r="B167">
        <v>1</v>
      </c>
      <c r="C167">
        <v>9.635546995932952</v>
      </c>
    </row>
    <row r="168" spans="1:3" ht="12.75">
      <c r="A168">
        <v>68</v>
      </c>
      <c r="B168">
        <v>4</v>
      </c>
      <c r="C168">
        <v>10.332128496857193</v>
      </c>
    </row>
    <row r="169" spans="1:3" ht="12.75">
      <c r="A169">
        <v>69</v>
      </c>
      <c r="B169">
        <v>3</v>
      </c>
      <c r="C169">
        <v>9.077886753766586</v>
      </c>
    </row>
    <row r="170" spans="1:3" ht="12.75">
      <c r="A170">
        <v>70</v>
      </c>
      <c r="B170">
        <v>4</v>
      </c>
      <c r="C170">
        <v>7.199408666483212</v>
      </c>
    </row>
    <row r="171" spans="1:3" ht="12.75">
      <c r="A171">
        <v>71</v>
      </c>
      <c r="B171">
        <v>2</v>
      </c>
      <c r="C171">
        <v>9.397095890992059</v>
      </c>
    </row>
    <row r="172" spans="1:3" ht="12.75">
      <c r="A172">
        <v>72</v>
      </c>
      <c r="B172">
        <v>2</v>
      </c>
      <c r="C172">
        <v>10.907336857908223</v>
      </c>
    </row>
    <row r="173" spans="1:3" ht="12.75">
      <c r="A173">
        <v>73</v>
      </c>
      <c r="B173">
        <v>2</v>
      </c>
      <c r="C173">
        <v>9.013732305350409</v>
      </c>
    </row>
    <row r="174" spans="1:3" ht="12.75">
      <c r="A174">
        <v>74</v>
      </c>
      <c r="B174">
        <v>4</v>
      </c>
      <c r="C174">
        <v>10.75673450967634</v>
      </c>
    </row>
    <row r="175" spans="1:3" ht="12.75">
      <c r="A175">
        <v>75</v>
      </c>
      <c r="B175">
        <v>3</v>
      </c>
      <c r="C175">
        <v>10.498542228576907</v>
      </c>
    </row>
    <row r="176" spans="1:3" ht="12.75">
      <c r="A176">
        <v>76</v>
      </c>
      <c r="B176">
        <v>3</v>
      </c>
      <c r="C176">
        <v>8.890411129058363</v>
      </c>
    </row>
    <row r="177" spans="1:3" ht="12.75">
      <c r="A177">
        <v>77</v>
      </c>
      <c r="B177">
        <v>1</v>
      </c>
      <c r="C177">
        <v>9.22649908658409</v>
      </c>
    </row>
    <row r="178" spans="1:3" ht="12.75">
      <c r="A178">
        <v>78</v>
      </c>
      <c r="B178">
        <v>3</v>
      </c>
      <c r="C178">
        <v>7.904267588226094</v>
      </c>
    </row>
    <row r="179" spans="1:3" ht="12.75">
      <c r="A179">
        <v>79</v>
      </c>
      <c r="B179">
        <v>4</v>
      </c>
      <c r="C179">
        <v>9.04554604143679</v>
      </c>
    </row>
    <row r="180" spans="1:3" ht="12.75">
      <c r="A180">
        <v>80</v>
      </c>
      <c r="B180">
        <v>1</v>
      </c>
      <c r="C180">
        <v>11.385126002189342</v>
      </c>
    </row>
    <row r="181" spans="1:3" ht="12.75">
      <c r="A181">
        <v>81</v>
      </c>
      <c r="B181">
        <v>1</v>
      </c>
      <c r="C181">
        <v>11.218528560517871</v>
      </c>
    </row>
    <row r="182" spans="1:3" ht="12.75">
      <c r="A182">
        <v>82</v>
      </c>
      <c r="B182">
        <v>4</v>
      </c>
      <c r="C182">
        <v>7.622256248110931</v>
      </c>
    </row>
    <row r="183" spans="1:3" ht="12.75">
      <c r="A183">
        <v>83</v>
      </c>
      <c r="B183">
        <v>4</v>
      </c>
      <c r="C183">
        <v>8.945562101956991</v>
      </c>
    </row>
    <row r="184" spans="1:3" ht="12.75">
      <c r="A184">
        <v>84</v>
      </c>
      <c r="B184">
        <v>4</v>
      </c>
      <c r="C184">
        <v>10.185350439723278</v>
      </c>
    </row>
    <row r="185" spans="1:3" ht="12.75">
      <c r="A185">
        <v>85</v>
      </c>
      <c r="B185">
        <v>3</v>
      </c>
      <c r="C185">
        <v>11.502666881478872</v>
      </c>
    </row>
    <row r="186" spans="1:3" ht="12.75">
      <c r="A186">
        <v>86</v>
      </c>
      <c r="B186">
        <v>4</v>
      </c>
      <c r="C186">
        <v>11.097098804304803</v>
      </c>
    </row>
    <row r="187" spans="1:3" ht="12.75">
      <c r="A187">
        <v>87</v>
      </c>
      <c r="B187">
        <v>2</v>
      </c>
      <c r="C187">
        <v>10.204078791051463</v>
      </c>
    </row>
    <row r="188" spans="1:3" ht="12.75">
      <c r="A188">
        <v>88</v>
      </c>
      <c r="B188">
        <v>4</v>
      </c>
      <c r="C188">
        <v>10.296609537912213</v>
      </c>
    </row>
    <row r="189" spans="1:3" ht="12.75">
      <c r="A189">
        <v>89</v>
      </c>
      <c r="B189">
        <v>4</v>
      </c>
      <c r="C189">
        <v>8.80366989638835</v>
      </c>
    </row>
    <row r="190" spans="1:3" ht="12.75">
      <c r="A190">
        <v>90</v>
      </c>
      <c r="B190">
        <v>3</v>
      </c>
      <c r="C190">
        <v>9.874373440815404</v>
      </c>
    </row>
    <row r="191" spans="1:3" ht="12.75">
      <c r="A191">
        <v>91</v>
      </c>
      <c r="B191">
        <v>4</v>
      </c>
      <c r="C191">
        <v>7.395629724674858</v>
      </c>
    </row>
    <row r="192" spans="1:3" ht="12.75">
      <c r="A192">
        <v>92</v>
      </c>
      <c r="B192">
        <v>4</v>
      </c>
      <c r="C192">
        <v>10.146650042983318</v>
      </c>
    </row>
    <row r="193" spans="1:3" ht="12.75">
      <c r="A193">
        <v>93</v>
      </c>
      <c r="B193">
        <v>1</v>
      </c>
      <c r="C193">
        <v>10.39867819669803</v>
      </c>
    </row>
    <row r="194" spans="1:3" ht="12.75">
      <c r="A194">
        <v>94</v>
      </c>
      <c r="B194">
        <v>4</v>
      </c>
      <c r="C194">
        <v>8.693834414230267</v>
      </c>
    </row>
    <row r="195" spans="1:3" ht="12.75">
      <c r="A195">
        <v>95</v>
      </c>
      <c r="B195">
        <v>4</v>
      </c>
      <c r="C195">
        <v>10.445626158036449</v>
      </c>
    </row>
    <row r="196" spans="1:3" ht="12.75">
      <c r="A196">
        <v>96</v>
      </c>
      <c r="B196">
        <v>1</v>
      </c>
      <c r="C196">
        <v>8.963841426448695</v>
      </c>
    </row>
    <row r="197" spans="1:3" ht="12.75">
      <c r="A197">
        <v>97</v>
      </c>
      <c r="B197">
        <v>3</v>
      </c>
      <c r="C197">
        <v>9.10520384484735</v>
      </c>
    </row>
    <row r="198" spans="1:3" ht="12.75">
      <c r="A198">
        <v>98</v>
      </c>
      <c r="B198">
        <v>3</v>
      </c>
      <c r="C198">
        <v>7.209336600097956</v>
      </c>
    </row>
    <row r="199" spans="1:3" ht="12.75">
      <c r="A199">
        <v>99</v>
      </c>
      <c r="B199">
        <v>4</v>
      </c>
      <c r="C199">
        <v>9.774871229191092</v>
      </c>
    </row>
    <row r="200" spans="1:3" ht="12.75">
      <c r="A200">
        <v>100</v>
      </c>
      <c r="B200">
        <v>1</v>
      </c>
      <c r="C200">
        <v>10.44935464830325</v>
      </c>
    </row>
    <row r="201" spans="1:3" ht="12.75">
      <c r="A201">
        <v>101</v>
      </c>
      <c r="B201">
        <v>1</v>
      </c>
      <c r="C201">
        <v>10.046798588875586</v>
      </c>
    </row>
    <row r="202" spans="1:3" ht="12.75">
      <c r="A202">
        <v>102</v>
      </c>
      <c r="B202">
        <v>1</v>
      </c>
      <c r="C202">
        <v>9.219410059997635</v>
      </c>
    </row>
    <row r="203" spans="1:3" ht="12.75">
      <c r="A203">
        <v>103</v>
      </c>
      <c r="B203">
        <v>1</v>
      </c>
      <c r="C203">
        <v>10.6243123466296</v>
      </c>
    </row>
    <row r="204" spans="1:3" ht="12.75">
      <c r="A204">
        <v>104</v>
      </c>
      <c r="B204">
        <v>4</v>
      </c>
      <c r="C204">
        <v>7.581513033091623</v>
      </c>
    </row>
    <row r="205" spans="1:3" ht="12.75">
      <c r="A205">
        <v>105</v>
      </c>
      <c r="B205">
        <v>1</v>
      </c>
      <c r="C205">
        <v>9.810593901756222</v>
      </c>
    </row>
    <row r="206" spans="1:3" ht="12.75">
      <c r="A206">
        <v>106</v>
      </c>
      <c r="B206">
        <v>1</v>
      </c>
      <c r="C206">
        <v>10.354122380426414</v>
      </c>
    </row>
    <row r="207" spans="1:3" ht="12.75">
      <c r="A207">
        <v>107</v>
      </c>
      <c r="B207">
        <v>1</v>
      </c>
      <c r="C207">
        <v>9.099698348213721</v>
      </c>
    </row>
    <row r="208" spans="1:3" ht="12.75">
      <c r="A208">
        <v>108</v>
      </c>
      <c r="B208">
        <v>2</v>
      </c>
      <c r="C208">
        <v>10.534481025841547</v>
      </c>
    </row>
    <row r="209" spans="1:3" ht="12.75">
      <c r="A209">
        <v>109</v>
      </c>
      <c r="B209">
        <v>1</v>
      </c>
      <c r="C209">
        <v>9.824157669265704</v>
      </c>
    </row>
    <row r="210" spans="1:3" ht="12.75">
      <c r="A210">
        <v>110</v>
      </c>
      <c r="B210">
        <v>4</v>
      </c>
      <c r="C210">
        <v>9.468031424457207</v>
      </c>
    </row>
    <row r="211" spans="1:3" ht="12.75">
      <c r="A211">
        <v>111</v>
      </c>
      <c r="B211">
        <v>1</v>
      </c>
      <c r="C211">
        <v>10.04229445781585</v>
      </c>
    </row>
    <row r="212" spans="1:3" ht="12.75">
      <c r="A212">
        <v>112</v>
      </c>
      <c r="B212">
        <v>4</v>
      </c>
      <c r="C212">
        <v>10.357572390138188</v>
      </c>
    </row>
    <row r="213" spans="1:3" ht="12.75">
      <c r="A213">
        <v>113</v>
      </c>
      <c r="B213">
        <v>1</v>
      </c>
      <c r="C213">
        <v>10.446936601791275</v>
      </c>
    </row>
    <row r="214" spans="1:3" ht="12.75">
      <c r="A214">
        <v>114</v>
      </c>
      <c r="B214">
        <v>4</v>
      </c>
      <c r="C214">
        <v>8.441737162364484</v>
      </c>
    </row>
    <row r="215" spans="1:3" ht="12.75">
      <c r="A215">
        <v>115</v>
      </c>
      <c r="B215">
        <v>1</v>
      </c>
      <c r="C215">
        <v>9.545389980427476</v>
      </c>
    </row>
    <row r="216" spans="1:3" ht="12.75">
      <c r="A216">
        <v>116</v>
      </c>
      <c r="B216">
        <v>4</v>
      </c>
      <c r="C216">
        <v>8.363404490585985</v>
      </c>
    </row>
    <row r="217" spans="1:3" ht="12.75">
      <c r="A217">
        <v>117</v>
      </c>
      <c r="B217">
        <v>2</v>
      </c>
      <c r="C217">
        <v>10.956289034518244</v>
      </c>
    </row>
    <row r="218" spans="1:3" ht="12.75">
      <c r="A218">
        <v>118</v>
      </c>
      <c r="B218">
        <v>4</v>
      </c>
      <c r="C218">
        <v>8.372001303681644</v>
      </c>
    </row>
    <row r="219" spans="1:3" ht="12.75">
      <c r="A219">
        <v>119</v>
      </c>
      <c r="B219">
        <v>1</v>
      </c>
      <c r="C219">
        <v>10.93171815065237</v>
      </c>
    </row>
    <row r="220" spans="1:3" ht="12.75">
      <c r="A220">
        <v>120</v>
      </c>
      <c r="B220">
        <v>2</v>
      </c>
      <c r="C220">
        <v>10.107665520312695</v>
      </c>
    </row>
    <row r="221" spans="1:3" ht="12.75">
      <c r="A221">
        <v>121</v>
      </c>
      <c r="B221">
        <v>2</v>
      </c>
      <c r="C221">
        <v>9.17591734314363</v>
      </c>
    </row>
    <row r="222" spans="1:3" ht="12.75">
      <c r="A222">
        <v>122</v>
      </c>
      <c r="B222">
        <v>3</v>
      </c>
      <c r="C222">
        <v>9.981588310605936</v>
      </c>
    </row>
    <row r="223" spans="1:3" ht="12.75">
      <c r="A223">
        <v>123</v>
      </c>
      <c r="B223">
        <v>3</v>
      </c>
      <c r="C223">
        <v>7.333794274171829</v>
      </c>
    </row>
    <row r="224" spans="1:3" ht="12.75">
      <c r="A224">
        <v>124</v>
      </c>
      <c r="B224">
        <v>1</v>
      </c>
      <c r="C224">
        <v>10.4882067931821</v>
      </c>
    </row>
    <row r="225" spans="1:3" ht="12.75">
      <c r="A225">
        <v>125</v>
      </c>
      <c r="B225">
        <v>1</v>
      </c>
      <c r="C225">
        <v>12.182473003211772</v>
      </c>
    </row>
    <row r="226" spans="1:3" ht="12.75">
      <c r="A226">
        <v>126</v>
      </c>
      <c r="B226">
        <v>4</v>
      </c>
      <c r="C226">
        <v>9.75297726287387</v>
      </c>
    </row>
    <row r="227" spans="1:3" ht="12.75">
      <c r="A227">
        <v>127</v>
      </c>
      <c r="B227">
        <v>3</v>
      </c>
      <c r="C227">
        <v>9.131810925289107</v>
      </c>
    </row>
    <row r="228" spans="1:3" ht="12.75">
      <c r="A228">
        <v>128</v>
      </c>
      <c r="B228">
        <v>3</v>
      </c>
      <c r="C228">
        <v>10.058249654014832</v>
      </c>
    </row>
    <row r="229" spans="1:3" ht="12.75">
      <c r="A229">
        <v>129</v>
      </c>
      <c r="B229">
        <v>1</v>
      </c>
      <c r="C229">
        <v>10.83688556139468</v>
      </c>
    </row>
    <row r="230" spans="1:3" ht="12.75">
      <c r="A230">
        <v>130</v>
      </c>
      <c r="B230">
        <v>3</v>
      </c>
      <c r="C230">
        <v>11.036930816020758</v>
      </c>
    </row>
    <row r="231" spans="1:3" ht="12.75">
      <c r="A231">
        <v>131</v>
      </c>
      <c r="B231">
        <v>4</v>
      </c>
      <c r="C231">
        <v>9.492132319378669</v>
      </c>
    </row>
    <row r="232" spans="1:3" ht="12.75">
      <c r="A232">
        <v>132</v>
      </c>
      <c r="B232">
        <v>1</v>
      </c>
      <c r="C232">
        <v>9.927619518361347</v>
      </c>
    </row>
    <row r="233" spans="1:3" ht="12.75">
      <c r="A233">
        <v>133</v>
      </c>
      <c r="B233">
        <v>1</v>
      </c>
      <c r="C233">
        <v>10.855476263922988</v>
      </c>
    </row>
    <row r="234" spans="1:3" ht="12.75">
      <c r="A234">
        <v>134</v>
      </c>
      <c r="B234">
        <v>1</v>
      </c>
      <c r="C234">
        <v>9.62949315661849</v>
      </c>
    </row>
    <row r="235" spans="1:3" ht="12.75">
      <c r="A235">
        <v>135</v>
      </c>
      <c r="B235">
        <v>4</v>
      </c>
      <c r="C235">
        <v>10.436818172474267</v>
      </c>
    </row>
    <row r="236" spans="1:3" ht="12.75">
      <c r="A236">
        <v>136</v>
      </c>
      <c r="B236">
        <v>4</v>
      </c>
      <c r="C236">
        <v>6.974375976939503</v>
      </c>
    </row>
    <row r="237" spans="1:3" ht="12.75">
      <c r="A237">
        <v>137</v>
      </c>
      <c r="B237">
        <v>1</v>
      </c>
      <c r="C237">
        <v>9.001678815509116</v>
      </c>
    </row>
    <row r="238" spans="1:3" ht="12.75">
      <c r="A238">
        <v>138</v>
      </c>
      <c r="B238">
        <v>2</v>
      </c>
      <c r="C238">
        <v>8.467469391387144</v>
      </c>
    </row>
    <row r="239" spans="1:3" ht="12.75">
      <c r="A239">
        <v>139</v>
      </c>
      <c r="B239">
        <v>1</v>
      </c>
      <c r="C239">
        <v>9.190358507724717</v>
      </c>
    </row>
    <row r="240" spans="1:3" ht="12.75">
      <c r="A240">
        <v>140</v>
      </c>
      <c r="B240">
        <v>4</v>
      </c>
      <c r="C240">
        <v>9.911076115328738</v>
      </c>
    </row>
    <row r="241" spans="1:3" ht="12.75">
      <c r="A241">
        <v>141</v>
      </c>
      <c r="B241">
        <v>4</v>
      </c>
      <c r="C241">
        <v>10.451218929892951</v>
      </c>
    </row>
    <row r="242" spans="1:3" ht="12.75">
      <c r="A242">
        <v>142</v>
      </c>
      <c r="B242">
        <v>1</v>
      </c>
      <c r="C242">
        <v>9.272893939433438</v>
      </c>
    </row>
    <row r="243" spans="1:3" ht="12.75">
      <c r="A243">
        <v>143</v>
      </c>
      <c r="B243">
        <v>4</v>
      </c>
      <c r="C243">
        <v>9.186568794872088</v>
      </c>
    </row>
    <row r="244" spans="1:3" ht="12.75">
      <c r="A244">
        <v>144</v>
      </c>
      <c r="B244">
        <v>4</v>
      </c>
      <c r="C244">
        <v>9.434679238142914</v>
      </c>
    </row>
    <row r="245" spans="1:3" ht="12.75">
      <c r="A245">
        <v>145</v>
      </c>
      <c r="B245">
        <v>4</v>
      </c>
      <c r="C245">
        <v>9.47795202558534</v>
      </c>
    </row>
    <row r="246" spans="1:3" ht="12.75">
      <c r="A246">
        <v>146</v>
      </c>
      <c r="B246">
        <v>4</v>
      </c>
      <c r="C246">
        <v>10.985257949133345</v>
      </c>
    </row>
    <row r="247" spans="1:3" ht="12.75">
      <c r="A247">
        <v>147</v>
      </c>
      <c r="B247">
        <v>3</v>
      </c>
      <c r="C247">
        <v>10.423172349313013</v>
      </c>
    </row>
    <row r="248" spans="1:3" ht="12.75">
      <c r="A248">
        <v>148</v>
      </c>
      <c r="B248">
        <v>1</v>
      </c>
      <c r="C248">
        <v>9.426715708471606</v>
      </c>
    </row>
    <row r="249" spans="1:3" ht="12.75">
      <c r="A249">
        <v>149</v>
      </c>
      <c r="B249">
        <v>2</v>
      </c>
      <c r="C249">
        <v>9.067501163159468</v>
      </c>
    </row>
    <row r="250" spans="1:3" ht="12.75">
      <c r="A250">
        <v>150</v>
      </c>
      <c r="B250">
        <v>4</v>
      </c>
      <c r="C250">
        <v>9.56602547372259</v>
      </c>
    </row>
    <row r="251" spans="1:3" ht="12.75">
      <c r="A251">
        <v>151</v>
      </c>
      <c r="B251">
        <v>1</v>
      </c>
      <c r="C251">
        <v>10.07683102278068</v>
      </c>
    </row>
    <row r="252" spans="1:3" ht="12.75">
      <c r="A252">
        <v>152</v>
      </c>
      <c r="B252">
        <v>4</v>
      </c>
      <c r="C252">
        <v>8.331251685849278</v>
      </c>
    </row>
    <row r="253" spans="1:3" ht="12.75">
      <c r="A253">
        <v>153</v>
      </c>
      <c r="B253">
        <v>3</v>
      </c>
      <c r="C253">
        <v>10.209116622370843</v>
      </c>
    </row>
    <row r="254" spans="1:3" ht="12.75">
      <c r="A254">
        <v>154</v>
      </c>
      <c r="B254">
        <v>3</v>
      </c>
      <c r="C254">
        <v>10.075178830993151</v>
      </c>
    </row>
    <row r="255" spans="1:3" ht="12.75">
      <c r="A255">
        <v>155</v>
      </c>
      <c r="B255">
        <v>1</v>
      </c>
      <c r="C255">
        <v>10.033043325773518</v>
      </c>
    </row>
    <row r="256" spans="1:3" ht="12.75">
      <c r="A256">
        <v>156</v>
      </c>
      <c r="B256">
        <v>2</v>
      </c>
      <c r="C256">
        <v>9.631520622496422</v>
      </c>
    </row>
    <row r="257" spans="1:3" ht="12.75">
      <c r="A257">
        <v>157</v>
      </c>
      <c r="B257">
        <v>3</v>
      </c>
      <c r="C257">
        <v>9.832657807984337</v>
      </c>
    </row>
    <row r="258" spans="1:3" ht="12.75">
      <c r="A258">
        <v>158</v>
      </c>
      <c r="B258">
        <v>1</v>
      </c>
      <c r="C258">
        <v>10.617987721450593</v>
      </c>
    </row>
    <row r="259" spans="1:3" ht="12.75">
      <c r="A259">
        <v>159</v>
      </c>
      <c r="B259">
        <v>4</v>
      </c>
      <c r="C259">
        <v>9.393503877863061</v>
      </c>
    </row>
    <row r="260" spans="1:3" ht="12.75">
      <c r="A260">
        <v>160</v>
      </c>
      <c r="B260">
        <v>4</v>
      </c>
      <c r="C260">
        <v>8.300340832795735</v>
      </c>
    </row>
    <row r="261" spans="1:3" ht="12.75">
      <c r="A261">
        <v>161</v>
      </c>
      <c r="B261">
        <v>4</v>
      </c>
      <c r="C261">
        <v>9.65049920895598</v>
      </c>
    </row>
    <row r="262" spans="1:3" ht="12.75">
      <c r="A262">
        <v>162</v>
      </c>
      <c r="B262">
        <v>1</v>
      </c>
      <c r="C262">
        <v>10.940301073413258</v>
      </c>
    </row>
    <row r="263" spans="1:3" ht="12.75">
      <c r="A263">
        <v>163</v>
      </c>
      <c r="B263">
        <v>1</v>
      </c>
      <c r="C263">
        <v>11.639106045806905</v>
      </c>
    </row>
    <row r="264" spans="1:3" ht="12.75">
      <c r="A264">
        <v>164</v>
      </c>
      <c r="B264">
        <v>3</v>
      </c>
      <c r="C264">
        <v>9.239455062477276</v>
      </c>
    </row>
    <row r="265" spans="1:3" ht="12.75">
      <c r="A265">
        <v>165</v>
      </c>
      <c r="B265">
        <v>1</v>
      </c>
      <c r="C265">
        <v>9.44978359923042</v>
      </c>
    </row>
    <row r="266" spans="1:3" ht="12.75">
      <c r="A266">
        <v>166</v>
      </c>
      <c r="B266">
        <v>4</v>
      </c>
      <c r="C266">
        <v>11.54580932089451</v>
      </c>
    </row>
    <row r="267" spans="1:3" ht="12.75">
      <c r="A267">
        <v>167</v>
      </c>
      <c r="B267">
        <v>4</v>
      </c>
      <c r="C267">
        <v>9.533298490719258</v>
      </c>
    </row>
    <row r="268" spans="1:3" ht="12.75">
      <c r="A268">
        <v>168</v>
      </c>
      <c r="B268">
        <v>3</v>
      </c>
      <c r="C268">
        <v>9.350509158532798</v>
      </c>
    </row>
    <row r="269" spans="1:3" ht="12.75">
      <c r="A269">
        <v>169</v>
      </c>
      <c r="B269">
        <v>1</v>
      </c>
      <c r="C269">
        <v>11.3423567731456</v>
      </c>
    </row>
    <row r="270" spans="1:3" ht="12.75">
      <c r="A270">
        <v>170</v>
      </c>
      <c r="B270">
        <v>1</v>
      </c>
      <c r="C270">
        <v>10.119006497182632</v>
      </c>
    </row>
    <row r="271" spans="1:3" ht="12.75">
      <c r="A271">
        <v>171</v>
      </c>
      <c r="B271">
        <v>4</v>
      </c>
      <c r="C271">
        <v>9.567089744744647</v>
      </c>
    </row>
    <row r="272" spans="1:3" ht="12.75">
      <c r="A272">
        <v>172</v>
      </c>
      <c r="B272">
        <v>1</v>
      </c>
      <c r="C272">
        <v>10.58719410276599</v>
      </c>
    </row>
    <row r="273" spans="1:3" ht="12.75">
      <c r="A273">
        <v>173</v>
      </c>
      <c r="B273">
        <v>1</v>
      </c>
      <c r="C273">
        <v>8.566403300118886</v>
      </c>
    </row>
    <row r="274" spans="1:3" ht="12.75">
      <c r="A274">
        <v>174</v>
      </c>
      <c r="B274">
        <v>1</v>
      </c>
      <c r="C274">
        <v>9.01800080391373</v>
      </c>
    </row>
    <row r="275" spans="1:3" ht="12.75">
      <c r="A275">
        <v>175</v>
      </c>
      <c r="B275">
        <v>1</v>
      </c>
      <c r="C275">
        <v>11.529288363258267</v>
      </c>
    </row>
    <row r="276" spans="1:3" ht="12.75">
      <c r="A276">
        <v>176</v>
      </c>
      <c r="B276">
        <v>1</v>
      </c>
      <c r="C276">
        <v>10.32163021405629</v>
      </c>
    </row>
    <row r="277" spans="1:3" ht="12.75">
      <c r="A277">
        <v>177</v>
      </c>
      <c r="B277">
        <v>1</v>
      </c>
      <c r="C277">
        <v>11.104910300597274</v>
      </c>
    </row>
    <row r="278" spans="1:3" ht="12.75">
      <c r="A278">
        <v>178</v>
      </c>
      <c r="B278">
        <v>1</v>
      </c>
      <c r="C278">
        <v>9.068688428317278</v>
      </c>
    </row>
    <row r="279" spans="1:3" ht="12.75">
      <c r="A279">
        <v>179</v>
      </c>
      <c r="B279">
        <v>2</v>
      </c>
      <c r="C279">
        <v>9.320952746769182</v>
      </c>
    </row>
    <row r="280" spans="1:3" ht="12.75">
      <c r="A280">
        <v>180</v>
      </c>
      <c r="B280">
        <v>1</v>
      </c>
      <c r="C280">
        <v>8.536105215954713</v>
      </c>
    </row>
    <row r="281" spans="1:3" ht="12.75">
      <c r="A281">
        <v>181</v>
      </c>
      <c r="B281">
        <v>4</v>
      </c>
      <c r="C281">
        <v>9.147452409943494</v>
      </c>
    </row>
    <row r="282" spans="1:3" ht="12.75">
      <c r="A282">
        <v>182</v>
      </c>
      <c r="B282">
        <v>1</v>
      </c>
      <c r="C282">
        <v>10.779221483681075</v>
      </c>
    </row>
    <row r="283" spans="1:3" ht="12.75">
      <c r="A283">
        <v>183</v>
      </c>
      <c r="B283">
        <v>1</v>
      </c>
      <c r="C283">
        <v>11.027910875872308</v>
      </c>
    </row>
    <row r="284" spans="1:3" ht="12.75">
      <c r="A284">
        <v>184</v>
      </c>
      <c r="B284">
        <v>1</v>
      </c>
      <c r="C284">
        <v>9.70496277674672</v>
      </c>
    </row>
    <row r="285" spans="1:3" ht="12.75">
      <c r="A285">
        <v>185</v>
      </c>
      <c r="B285">
        <v>4</v>
      </c>
      <c r="C285">
        <v>8.136642119372475</v>
      </c>
    </row>
    <row r="286" spans="1:3" ht="12.75">
      <c r="A286">
        <v>186</v>
      </c>
      <c r="B286">
        <v>1</v>
      </c>
      <c r="C286">
        <v>10.26004834625494</v>
      </c>
    </row>
    <row r="287" spans="1:3" ht="12.75">
      <c r="A287">
        <v>187</v>
      </c>
      <c r="B287">
        <v>2</v>
      </c>
      <c r="C287">
        <v>9.957394149137295</v>
      </c>
    </row>
    <row r="288" spans="1:3" ht="12.75">
      <c r="A288">
        <v>188</v>
      </c>
      <c r="B288">
        <v>1</v>
      </c>
      <c r="C288">
        <v>10.98261853163245</v>
      </c>
    </row>
    <row r="289" spans="1:3" ht="12.75">
      <c r="A289">
        <v>189</v>
      </c>
      <c r="B289">
        <v>4</v>
      </c>
      <c r="C289">
        <v>10.213915098403668</v>
      </c>
    </row>
    <row r="290" spans="1:3" ht="12.75">
      <c r="A290">
        <v>190</v>
      </c>
      <c r="B290">
        <v>4</v>
      </c>
      <c r="C290">
        <v>11.082574321339063</v>
      </c>
    </row>
    <row r="291" spans="1:3" ht="12.75">
      <c r="A291">
        <v>191</v>
      </c>
      <c r="B291">
        <v>3</v>
      </c>
      <c r="C291">
        <v>8.83867541776773</v>
      </c>
    </row>
    <row r="292" spans="1:3" ht="12.75">
      <c r="A292">
        <v>192</v>
      </c>
      <c r="B292">
        <v>2</v>
      </c>
      <c r="C292">
        <v>12.364444548796971</v>
      </c>
    </row>
    <row r="293" spans="1:3" ht="12.75">
      <c r="A293">
        <v>193</v>
      </c>
      <c r="B293">
        <v>1</v>
      </c>
      <c r="C293">
        <v>7.6996081751772705</v>
      </c>
    </row>
    <row r="294" spans="1:3" ht="12.75">
      <c r="A294">
        <v>194</v>
      </c>
      <c r="B294">
        <v>2</v>
      </c>
      <c r="C294">
        <v>10.320613732400837</v>
      </c>
    </row>
    <row r="295" spans="1:3" ht="12.75">
      <c r="A295">
        <v>195</v>
      </c>
      <c r="B295">
        <v>1</v>
      </c>
      <c r="C295">
        <v>10.372617733967031</v>
      </c>
    </row>
    <row r="296" spans="1:3" ht="12.75">
      <c r="A296">
        <v>196</v>
      </c>
      <c r="B296">
        <v>2</v>
      </c>
      <c r="C296">
        <v>11.295191039672666</v>
      </c>
    </row>
    <row r="297" spans="1:3" ht="12.75">
      <c r="A297">
        <v>197</v>
      </c>
      <c r="B297">
        <v>1</v>
      </c>
      <c r="C297">
        <v>8.597851566082243</v>
      </c>
    </row>
    <row r="298" spans="1:3" ht="12.75">
      <c r="A298">
        <v>198</v>
      </c>
      <c r="B298">
        <v>2</v>
      </c>
      <c r="C298">
        <v>10.725135972892854</v>
      </c>
    </row>
    <row r="299" spans="1:3" ht="12.75">
      <c r="A299">
        <v>199</v>
      </c>
      <c r="B299">
        <v>4</v>
      </c>
      <c r="C299">
        <v>10.456141112699608</v>
      </c>
    </row>
    <row r="300" spans="1:3" ht="12.75">
      <c r="A300">
        <v>200</v>
      </c>
      <c r="B300">
        <v>1</v>
      </c>
      <c r="C300">
        <v>9.529493245153912</v>
      </c>
    </row>
    <row r="301" spans="1:3" ht="12.75">
      <c r="A301">
        <v>201</v>
      </c>
      <c r="B301">
        <v>1</v>
      </c>
      <c r="C301">
        <v>9.278434249060764</v>
      </c>
    </row>
    <row r="302" spans="1:3" ht="12.75">
      <c r="A302">
        <v>202</v>
      </c>
      <c r="B302">
        <v>3</v>
      </c>
      <c r="C302">
        <v>9.463993977096372</v>
      </c>
    </row>
    <row r="303" spans="1:3" ht="12.75">
      <c r="A303">
        <v>203</v>
      </c>
      <c r="B303">
        <v>3</v>
      </c>
      <c r="C303">
        <v>7.463052355953396</v>
      </c>
    </row>
    <row r="304" spans="1:3" ht="12.75">
      <c r="A304">
        <v>204</v>
      </c>
      <c r="B304">
        <v>3</v>
      </c>
      <c r="C304">
        <v>9.596546990520457</v>
      </c>
    </row>
    <row r="305" spans="1:3" ht="12.75">
      <c r="A305">
        <v>205</v>
      </c>
      <c r="B305">
        <v>4</v>
      </c>
      <c r="C305">
        <v>8.166566341859214</v>
      </c>
    </row>
    <row r="306" spans="1:3" ht="12.75">
      <c r="A306">
        <v>206</v>
      </c>
      <c r="B306">
        <v>3</v>
      </c>
      <c r="C306">
        <v>9.792150468088284</v>
      </c>
    </row>
    <row r="307" spans="1:3" ht="12.75">
      <c r="A307">
        <v>207</v>
      </c>
      <c r="B307">
        <v>4</v>
      </c>
      <c r="C307">
        <v>6.984934353746549</v>
      </c>
    </row>
    <row r="308" spans="1:3" ht="12.75">
      <c r="A308">
        <v>208</v>
      </c>
      <c r="B308">
        <v>4</v>
      </c>
      <c r="C308">
        <v>9.965583221262857</v>
      </c>
    </row>
    <row r="309" spans="1:3" ht="12.75">
      <c r="A309">
        <v>209</v>
      </c>
      <c r="B309">
        <v>4</v>
      </c>
      <c r="C309">
        <v>9.214766564608675</v>
      </c>
    </row>
    <row r="310" spans="1:3" ht="12.75">
      <c r="A310">
        <v>210</v>
      </c>
      <c r="B310">
        <v>4</v>
      </c>
      <c r="C310">
        <v>7.864785778881356</v>
      </c>
    </row>
    <row r="311" spans="1:3" ht="12.75">
      <c r="A311">
        <v>211</v>
      </c>
      <c r="B311">
        <v>1</v>
      </c>
      <c r="C311">
        <v>9.14493320198253</v>
      </c>
    </row>
    <row r="312" spans="1:3" ht="12.75">
      <c r="A312">
        <v>212</v>
      </c>
      <c r="B312">
        <v>2</v>
      </c>
      <c r="C312">
        <v>10.22561615177378</v>
      </c>
    </row>
    <row r="313" spans="1:3" ht="12.75">
      <c r="A313">
        <v>213</v>
      </c>
      <c r="B313">
        <v>4</v>
      </c>
      <c r="C313">
        <v>10.108779581795508</v>
      </c>
    </row>
    <row r="314" spans="1:3" ht="12.75">
      <c r="A314">
        <v>214</v>
      </c>
      <c r="B314">
        <v>1</v>
      </c>
      <c r="C314">
        <v>9.08752291278647</v>
      </c>
    </row>
    <row r="315" spans="1:3" ht="12.75">
      <c r="A315">
        <v>215</v>
      </c>
      <c r="B315">
        <v>4</v>
      </c>
      <c r="C315">
        <v>9.548048586111328</v>
      </c>
    </row>
    <row r="316" spans="1:3" ht="12.75">
      <c r="A316">
        <v>216</v>
      </c>
      <c r="B316">
        <v>1</v>
      </c>
      <c r="C316">
        <v>10.391213046521138</v>
      </c>
    </row>
    <row r="317" spans="1:3" ht="12.75">
      <c r="A317">
        <v>217</v>
      </c>
      <c r="B317">
        <v>1</v>
      </c>
      <c r="C317">
        <v>9.966932038921602</v>
      </c>
    </row>
    <row r="318" spans="1:3" ht="12.75">
      <c r="A318">
        <v>218</v>
      </c>
      <c r="B318">
        <v>4</v>
      </c>
      <c r="C318">
        <v>8.869171570848803</v>
      </c>
    </row>
    <row r="319" spans="1:3" ht="12.75">
      <c r="A319">
        <v>219</v>
      </c>
      <c r="B319">
        <v>4</v>
      </c>
      <c r="C319">
        <v>8.62539441313069</v>
      </c>
    </row>
    <row r="320" spans="1:3" ht="12.75">
      <c r="A320">
        <v>220</v>
      </c>
      <c r="B320">
        <v>1</v>
      </c>
      <c r="C320">
        <v>10.37942054180998</v>
      </c>
    </row>
    <row r="321" spans="1:3" ht="12.75">
      <c r="A321">
        <v>221</v>
      </c>
      <c r="B321">
        <v>1</v>
      </c>
      <c r="C321">
        <v>9.411501464352886</v>
      </c>
    </row>
    <row r="322" spans="1:3" ht="12.75">
      <c r="A322">
        <v>222</v>
      </c>
      <c r="B322">
        <v>3</v>
      </c>
      <c r="C322">
        <v>9.622727812564229</v>
      </c>
    </row>
    <row r="323" spans="1:3" ht="12.75">
      <c r="A323">
        <v>223</v>
      </c>
      <c r="B323">
        <v>4</v>
      </c>
      <c r="C323">
        <v>8.117457390777972</v>
      </c>
    </row>
    <row r="324" spans="1:3" ht="12.75">
      <c r="A324">
        <v>224</v>
      </c>
      <c r="B324">
        <v>1</v>
      </c>
      <c r="C324">
        <v>7.956942240787099</v>
      </c>
    </row>
    <row r="325" spans="1:3" ht="12.75">
      <c r="A325">
        <v>225</v>
      </c>
      <c r="B325">
        <v>3</v>
      </c>
      <c r="C325">
        <v>8.541340363012003</v>
      </c>
    </row>
    <row r="326" spans="1:3" ht="12.75">
      <c r="A326">
        <v>226</v>
      </c>
      <c r="B326">
        <v>3</v>
      </c>
      <c r="C326">
        <v>9.297060080465803</v>
      </c>
    </row>
    <row r="327" spans="1:3" ht="12.75">
      <c r="A327">
        <v>227</v>
      </c>
      <c r="B327">
        <v>4</v>
      </c>
      <c r="C327">
        <v>9.372597880332147</v>
      </c>
    </row>
    <row r="328" spans="1:3" ht="12.75">
      <c r="A328">
        <v>228</v>
      </c>
      <c r="B328">
        <v>4</v>
      </c>
      <c r="C328">
        <v>9.383549198527744</v>
      </c>
    </row>
    <row r="329" spans="1:3" ht="12.75">
      <c r="A329">
        <v>229</v>
      </c>
      <c r="B329">
        <v>2</v>
      </c>
      <c r="C329">
        <v>10.378699955469438</v>
      </c>
    </row>
    <row r="330" spans="1:3" ht="12.75">
      <c r="A330">
        <v>230</v>
      </c>
      <c r="B330">
        <v>1</v>
      </c>
      <c r="C330">
        <v>8.943384824674693</v>
      </c>
    </row>
    <row r="331" spans="1:3" ht="12.75">
      <c r="A331">
        <v>231</v>
      </c>
      <c r="B331">
        <v>1</v>
      </c>
      <c r="C331">
        <v>9.003391556229522</v>
      </c>
    </row>
    <row r="332" spans="1:3" ht="12.75">
      <c r="A332">
        <v>232</v>
      </c>
      <c r="B332">
        <v>1</v>
      </c>
      <c r="C332">
        <v>9.854902142329452</v>
      </c>
    </row>
    <row r="333" spans="1:3" ht="12.75">
      <c r="A333">
        <v>233</v>
      </c>
      <c r="B333">
        <v>4</v>
      </c>
      <c r="C333">
        <v>8.110461692769979</v>
      </c>
    </row>
    <row r="334" spans="1:3" ht="12.75">
      <c r="A334">
        <v>234</v>
      </c>
      <c r="B334">
        <v>1</v>
      </c>
      <c r="C334">
        <v>11.34953336238512</v>
      </c>
    </row>
    <row r="335" spans="1:3" ht="12.75">
      <c r="A335">
        <v>235</v>
      </c>
      <c r="B335">
        <v>2</v>
      </c>
      <c r="C335">
        <v>9.68283954474172</v>
      </c>
    </row>
    <row r="336" spans="1:3" ht="12.75">
      <c r="A336">
        <v>236</v>
      </c>
      <c r="B336">
        <v>3</v>
      </c>
      <c r="C336">
        <v>11.030125835145594</v>
      </c>
    </row>
    <row r="337" spans="1:3" ht="12.75">
      <c r="A337">
        <v>237</v>
      </c>
      <c r="B337">
        <v>1</v>
      </c>
      <c r="C337">
        <v>11.26458023318588</v>
      </c>
    </row>
    <row r="338" spans="1:3" ht="12.75">
      <c r="A338">
        <v>238</v>
      </c>
      <c r="B338">
        <v>4</v>
      </c>
      <c r="C338">
        <v>9.918078672613275</v>
      </c>
    </row>
    <row r="339" spans="1:3" ht="12.75">
      <c r="A339">
        <v>239</v>
      </c>
      <c r="B339">
        <v>1</v>
      </c>
      <c r="C339">
        <v>10.029351194583478</v>
      </c>
    </row>
    <row r="340" spans="1:3" ht="12.75">
      <c r="A340">
        <v>240</v>
      </c>
      <c r="B340">
        <v>1</v>
      </c>
      <c r="C340">
        <v>9.819601898677085</v>
      </c>
    </row>
    <row r="341" spans="1:3" ht="12.75">
      <c r="A341">
        <v>241</v>
      </c>
      <c r="B341">
        <v>2</v>
      </c>
      <c r="C341">
        <v>10.75323667070881</v>
      </c>
    </row>
    <row r="342" spans="1:3" ht="12.75">
      <c r="A342">
        <v>242</v>
      </c>
      <c r="B342">
        <v>2</v>
      </c>
      <c r="C342">
        <v>10.630189319100147</v>
      </c>
    </row>
    <row r="343" spans="1:3" ht="12.75">
      <c r="A343">
        <v>243</v>
      </c>
      <c r="B343">
        <v>4</v>
      </c>
      <c r="C343">
        <v>8.95048250344325</v>
      </c>
    </row>
    <row r="344" spans="1:3" ht="12.75">
      <c r="A344">
        <v>244</v>
      </c>
      <c r="B344">
        <v>3</v>
      </c>
      <c r="C344">
        <v>6.870450073348145</v>
      </c>
    </row>
    <row r="345" spans="1:3" ht="12.75">
      <c r="A345">
        <v>245</v>
      </c>
      <c r="B345">
        <v>4</v>
      </c>
      <c r="C345">
        <v>8.504374215513339</v>
      </c>
    </row>
    <row r="346" spans="1:3" ht="12.75">
      <c r="A346">
        <v>246</v>
      </c>
      <c r="B346">
        <v>4</v>
      </c>
      <c r="C346">
        <v>9.977597336066339</v>
      </c>
    </row>
    <row r="347" spans="1:3" ht="12.75">
      <c r="A347">
        <v>247</v>
      </c>
      <c r="B347">
        <v>4</v>
      </c>
      <c r="C347">
        <v>11.064744793440495</v>
      </c>
    </row>
    <row r="348" spans="1:3" ht="12.75">
      <c r="A348">
        <v>248</v>
      </c>
      <c r="B348">
        <v>4</v>
      </c>
      <c r="C348">
        <v>8.059970208598823</v>
      </c>
    </row>
    <row r="349" spans="1:3" ht="12.75">
      <c r="A349">
        <v>249</v>
      </c>
      <c r="B349">
        <v>4</v>
      </c>
      <c r="C349">
        <v>8.620036601073593</v>
      </c>
    </row>
    <row r="350" spans="1:3" ht="12.75">
      <c r="A350">
        <v>250</v>
      </c>
      <c r="B350">
        <v>1</v>
      </c>
      <c r="C350">
        <v>9.733689512642284</v>
      </c>
    </row>
    <row r="351" spans="1:3" ht="12.75">
      <c r="A351">
        <v>251</v>
      </c>
      <c r="B351">
        <v>1</v>
      </c>
      <c r="C351">
        <v>7.707551183421604</v>
      </c>
    </row>
    <row r="352" spans="1:3" ht="12.75">
      <c r="A352">
        <v>252</v>
      </c>
      <c r="B352">
        <v>1</v>
      </c>
      <c r="C352">
        <v>10.417287142707105</v>
      </c>
    </row>
    <row r="353" spans="1:3" ht="12.75">
      <c r="A353">
        <v>253</v>
      </c>
      <c r="B353">
        <v>1</v>
      </c>
      <c r="C353">
        <v>10.962184185501766</v>
      </c>
    </row>
    <row r="354" spans="1:3" ht="12.75">
      <c r="A354">
        <v>254</v>
      </c>
      <c r="B354">
        <v>4</v>
      </c>
      <c r="C354">
        <v>9.689536756430812</v>
      </c>
    </row>
    <row r="355" spans="1:3" ht="12.75">
      <c r="A355">
        <v>255</v>
      </c>
      <c r="B355">
        <v>2</v>
      </c>
      <c r="C355">
        <v>10.572318672833305</v>
      </c>
    </row>
    <row r="356" spans="1:3" ht="12.75">
      <c r="A356">
        <v>256</v>
      </c>
      <c r="B356">
        <v>3</v>
      </c>
      <c r="C356">
        <v>8.51577501913112</v>
      </c>
    </row>
    <row r="357" spans="1:3" ht="12.75">
      <c r="A357">
        <v>257</v>
      </c>
      <c r="B357">
        <v>4</v>
      </c>
      <c r="C357">
        <v>7.127152504308589</v>
      </c>
    </row>
    <row r="358" spans="1:3" ht="12.75">
      <c r="A358">
        <v>258</v>
      </c>
      <c r="B358">
        <v>1</v>
      </c>
      <c r="C358">
        <v>11.367204384081566</v>
      </c>
    </row>
    <row r="359" spans="1:3" ht="12.75">
      <c r="A359">
        <v>259</v>
      </c>
      <c r="B359">
        <v>4</v>
      </c>
      <c r="C359">
        <v>11.626951631765738</v>
      </c>
    </row>
    <row r="360" spans="1:3" ht="12.75">
      <c r="A360">
        <v>260</v>
      </c>
      <c r="B360">
        <v>4</v>
      </c>
      <c r="C360">
        <v>9.510300993579822</v>
      </c>
    </row>
    <row r="361" spans="1:3" ht="12.75">
      <c r="A361">
        <v>261</v>
      </c>
      <c r="B361">
        <v>4</v>
      </c>
      <c r="C361">
        <v>10.381671108333876</v>
      </c>
    </row>
    <row r="362" spans="1:3" ht="12.75">
      <c r="A362">
        <v>262</v>
      </c>
      <c r="B362">
        <v>4</v>
      </c>
      <c r="C362">
        <v>10.36205006829661</v>
      </c>
    </row>
    <row r="363" spans="1:3" ht="12.75">
      <c r="A363">
        <v>263</v>
      </c>
      <c r="B363">
        <v>4</v>
      </c>
      <c r="C363">
        <v>9.73726666075807</v>
      </c>
    </row>
    <row r="364" spans="1:3" ht="12.75">
      <c r="A364">
        <v>264</v>
      </c>
      <c r="B364">
        <v>1</v>
      </c>
      <c r="C364">
        <v>9.59645570917427</v>
      </c>
    </row>
    <row r="365" spans="1:3" ht="12.75">
      <c r="A365">
        <v>265</v>
      </c>
      <c r="B365">
        <v>3</v>
      </c>
      <c r="C365">
        <v>8.69832454250077</v>
      </c>
    </row>
    <row r="366" spans="1:3" ht="12.75">
      <c r="A366">
        <v>266</v>
      </c>
      <c r="B366">
        <v>1</v>
      </c>
      <c r="C366">
        <v>9.854498102486238</v>
      </c>
    </row>
    <row r="367" spans="1:3" ht="12.75">
      <c r="A367">
        <v>267</v>
      </c>
      <c r="B367">
        <v>4</v>
      </c>
      <c r="C367">
        <v>7.921833488942985</v>
      </c>
    </row>
    <row r="368" spans="1:3" ht="12.75">
      <c r="A368">
        <v>268</v>
      </c>
      <c r="B368">
        <v>1</v>
      </c>
      <c r="C368">
        <v>11.086506965522418</v>
      </c>
    </row>
    <row r="369" spans="1:3" ht="12.75">
      <c r="A369">
        <v>269</v>
      </c>
      <c r="B369">
        <v>1</v>
      </c>
      <c r="C369">
        <v>9.971855037209211</v>
      </c>
    </row>
    <row r="370" spans="1:3" ht="12.75">
      <c r="A370">
        <v>270</v>
      </c>
      <c r="B370">
        <v>3</v>
      </c>
      <c r="C370">
        <v>11.349098800960942</v>
      </c>
    </row>
    <row r="371" spans="1:3" ht="12.75">
      <c r="A371">
        <v>271</v>
      </c>
      <c r="B371">
        <v>1</v>
      </c>
      <c r="C371">
        <v>9.449293834728254</v>
      </c>
    </row>
    <row r="372" spans="1:3" ht="12.75">
      <c r="A372">
        <v>272</v>
      </c>
      <c r="B372">
        <v>3</v>
      </c>
      <c r="C372">
        <v>9.03943052470464</v>
      </c>
    </row>
    <row r="373" spans="1:3" ht="12.75">
      <c r="A373">
        <v>273</v>
      </c>
      <c r="B373">
        <v>2</v>
      </c>
      <c r="C373">
        <v>8.585548785135266</v>
      </c>
    </row>
    <row r="374" spans="1:3" ht="12.75">
      <c r="A374">
        <v>274</v>
      </c>
      <c r="B374">
        <v>2</v>
      </c>
      <c r="C374">
        <v>8.559986676495807</v>
      </c>
    </row>
    <row r="375" spans="1:3" ht="12.75">
      <c r="A375">
        <v>275</v>
      </c>
      <c r="B375">
        <v>1</v>
      </c>
      <c r="C375">
        <v>11.500999132412836</v>
      </c>
    </row>
    <row r="376" spans="1:3" ht="12.75">
      <c r="A376">
        <v>276</v>
      </c>
      <c r="B376">
        <v>3</v>
      </c>
      <c r="C376">
        <v>10.411712506355212</v>
      </c>
    </row>
    <row r="377" spans="1:3" ht="12.75">
      <c r="A377">
        <v>277</v>
      </c>
      <c r="B377">
        <v>1</v>
      </c>
      <c r="C377">
        <v>9.47872220251968</v>
      </c>
    </row>
    <row r="378" spans="1:3" ht="12.75">
      <c r="A378">
        <v>278</v>
      </c>
      <c r="B378">
        <v>1</v>
      </c>
      <c r="C378">
        <v>10.253821905953238</v>
      </c>
    </row>
    <row r="379" spans="1:3" ht="12.75">
      <c r="A379">
        <v>279</v>
      </c>
      <c r="B379">
        <v>3</v>
      </c>
      <c r="C379">
        <v>11.467467544347759</v>
      </c>
    </row>
    <row r="380" spans="1:3" ht="12.75">
      <c r="A380">
        <v>280</v>
      </c>
      <c r="B380">
        <v>1</v>
      </c>
      <c r="C380">
        <v>9.155525817763822</v>
      </c>
    </row>
    <row r="381" spans="1:3" ht="12.75">
      <c r="A381">
        <v>281</v>
      </c>
      <c r="B381">
        <v>4</v>
      </c>
      <c r="C381">
        <v>9.931472385827322</v>
      </c>
    </row>
    <row r="382" spans="1:3" ht="12.75">
      <c r="A382">
        <v>282</v>
      </c>
      <c r="B382">
        <v>4</v>
      </c>
      <c r="C382">
        <v>9.42911938289183</v>
      </c>
    </row>
    <row r="383" spans="1:3" ht="12.75">
      <c r="A383">
        <v>283</v>
      </c>
      <c r="B383">
        <v>4</v>
      </c>
      <c r="C383">
        <v>8.199266249968128</v>
      </c>
    </row>
    <row r="384" spans="1:3" ht="12.75">
      <c r="A384">
        <v>284</v>
      </c>
      <c r="B384">
        <v>1</v>
      </c>
      <c r="C384">
        <v>11.896130005801222</v>
      </c>
    </row>
    <row r="385" spans="1:3" ht="12.75">
      <c r="A385">
        <v>285</v>
      </c>
      <c r="B385">
        <v>1</v>
      </c>
      <c r="C385">
        <v>10.504192331188639</v>
      </c>
    </row>
    <row r="386" spans="1:3" ht="12.75">
      <c r="A386">
        <v>286</v>
      </c>
      <c r="B386">
        <v>1</v>
      </c>
      <c r="C386">
        <v>9.8491605287616</v>
      </c>
    </row>
    <row r="387" spans="1:3" ht="12.75">
      <c r="A387">
        <v>287</v>
      </c>
      <c r="B387">
        <v>2</v>
      </c>
      <c r="C387">
        <v>11.09831273685988</v>
      </c>
    </row>
    <row r="388" spans="1:3" ht="12.75">
      <c r="A388">
        <v>288</v>
      </c>
      <c r="B388">
        <v>4</v>
      </c>
      <c r="C388">
        <v>10.406262770505665</v>
      </c>
    </row>
    <row r="389" spans="1:3" ht="12.75">
      <c r="A389">
        <v>289</v>
      </c>
      <c r="B389">
        <v>3</v>
      </c>
      <c r="C389">
        <v>9.036299737985951</v>
      </c>
    </row>
    <row r="390" spans="1:3" ht="12.75">
      <c r="A390">
        <v>290</v>
      </c>
      <c r="B390">
        <v>2</v>
      </c>
      <c r="C390">
        <v>10.701856079456213</v>
      </c>
    </row>
    <row r="391" spans="1:3" ht="12.75">
      <c r="A391">
        <v>291</v>
      </c>
      <c r="B391">
        <v>4</v>
      </c>
      <c r="C391">
        <v>9.666774041997995</v>
      </c>
    </row>
    <row r="392" spans="1:3" ht="12.75">
      <c r="A392">
        <v>292</v>
      </c>
      <c r="B392">
        <v>1</v>
      </c>
      <c r="C392">
        <v>9.815718234985114</v>
      </c>
    </row>
    <row r="393" spans="1:3" ht="12.75">
      <c r="A393">
        <v>293</v>
      </c>
      <c r="B393">
        <v>1</v>
      </c>
      <c r="C393">
        <v>11.738066825991972</v>
      </c>
    </row>
    <row r="394" spans="1:3" ht="12.75">
      <c r="A394">
        <v>294</v>
      </c>
      <c r="B394">
        <v>2</v>
      </c>
      <c r="C394">
        <v>7.816353869378419</v>
      </c>
    </row>
    <row r="395" spans="1:3" ht="12.75">
      <c r="A395">
        <v>295</v>
      </c>
      <c r="B395">
        <v>4</v>
      </c>
      <c r="C395">
        <v>9.699294288895336</v>
      </c>
    </row>
    <row r="396" spans="1:3" ht="12.75">
      <c r="A396">
        <v>296</v>
      </c>
      <c r="B396">
        <v>4</v>
      </c>
      <c r="C396">
        <v>7.119968457115574</v>
      </c>
    </row>
    <row r="397" spans="1:3" ht="12.75">
      <c r="A397">
        <v>297</v>
      </c>
      <c r="B397">
        <v>1</v>
      </c>
      <c r="C397">
        <v>8.726637278383569</v>
      </c>
    </row>
    <row r="398" spans="1:3" ht="12.75">
      <c r="A398">
        <v>298</v>
      </c>
      <c r="B398">
        <v>1</v>
      </c>
      <c r="C398">
        <v>8.469286984526516</v>
      </c>
    </row>
    <row r="399" spans="1:3" ht="12.75">
      <c r="A399">
        <v>299</v>
      </c>
      <c r="B399">
        <v>4</v>
      </c>
      <c r="C399">
        <v>9.665692185018239</v>
      </c>
    </row>
    <row r="400" spans="1:3" ht="12.75">
      <c r="A400">
        <v>300</v>
      </c>
      <c r="B400">
        <v>4</v>
      </c>
      <c r="C400">
        <v>6.0292842045769675</v>
      </c>
    </row>
    <row r="401" spans="1:3" ht="12.75">
      <c r="A401">
        <v>301</v>
      </c>
      <c r="B401">
        <v>4</v>
      </c>
      <c r="C401">
        <v>8.214861394088775</v>
      </c>
    </row>
    <row r="402" spans="1:3" ht="12.75">
      <c r="A402">
        <v>302</v>
      </c>
      <c r="B402">
        <v>2</v>
      </c>
      <c r="C402">
        <v>10.537852008419643</v>
      </c>
    </row>
    <row r="403" spans="1:3" ht="12.75">
      <c r="A403">
        <v>303</v>
      </c>
      <c r="B403">
        <v>4</v>
      </c>
      <c r="C403">
        <v>8.894894034358405</v>
      </c>
    </row>
    <row r="404" spans="1:3" ht="12.75">
      <c r="A404">
        <v>304</v>
      </c>
      <c r="B404">
        <v>4</v>
      </c>
      <c r="C404">
        <v>9.713016093725328</v>
      </c>
    </row>
    <row r="405" spans="1:3" ht="12.75">
      <c r="A405">
        <v>305</v>
      </c>
      <c r="B405">
        <v>1</v>
      </c>
      <c r="C405">
        <v>9.664824009843763</v>
      </c>
    </row>
    <row r="406" spans="1:3" ht="12.75">
      <c r="A406">
        <v>306</v>
      </c>
      <c r="B406">
        <v>4</v>
      </c>
      <c r="C406">
        <v>8.50856381996658</v>
      </c>
    </row>
    <row r="407" spans="1:3" ht="12.75">
      <c r="A407">
        <v>307</v>
      </c>
      <c r="B407">
        <v>1</v>
      </c>
      <c r="C407">
        <v>8.102756554830242</v>
      </c>
    </row>
    <row r="408" spans="1:3" ht="12.75">
      <c r="A408">
        <v>308</v>
      </c>
      <c r="B408">
        <v>1</v>
      </c>
      <c r="C408">
        <v>10.440056188099694</v>
      </c>
    </row>
    <row r="409" spans="1:3" ht="12.75">
      <c r="A409">
        <v>309</v>
      </c>
      <c r="B409">
        <v>4</v>
      </c>
      <c r="C409">
        <v>8.259943422124636</v>
      </c>
    </row>
    <row r="410" spans="1:3" ht="12.75">
      <c r="A410">
        <v>310</v>
      </c>
      <c r="B410">
        <v>3</v>
      </c>
      <c r="C410">
        <v>8.764265827377786</v>
      </c>
    </row>
    <row r="411" spans="1:3" ht="12.75">
      <c r="A411">
        <v>311</v>
      </c>
      <c r="B411">
        <v>1</v>
      </c>
      <c r="C411">
        <v>10.186545269798538</v>
      </c>
    </row>
    <row r="412" spans="1:3" ht="12.75">
      <c r="A412">
        <v>312</v>
      </c>
      <c r="B412">
        <v>4</v>
      </c>
      <c r="C412">
        <v>9.23085414468244</v>
      </c>
    </row>
    <row r="413" spans="1:3" ht="12.75">
      <c r="A413">
        <v>313</v>
      </c>
      <c r="B413">
        <v>4</v>
      </c>
      <c r="C413">
        <v>7.851515601067275</v>
      </c>
    </row>
    <row r="414" spans="1:3" ht="12.75">
      <c r="A414">
        <v>314</v>
      </c>
      <c r="B414">
        <v>1</v>
      </c>
      <c r="C414">
        <v>8.59632164031103</v>
      </c>
    </row>
    <row r="415" spans="1:3" ht="12.75">
      <c r="A415">
        <v>315</v>
      </c>
      <c r="B415">
        <v>1</v>
      </c>
      <c r="C415">
        <v>9.753439023163919</v>
      </c>
    </row>
    <row r="416" spans="1:3" ht="12.75">
      <c r="A416">
        <v>316</v>
      </c>
      <c r="B416">
        <v>3</v>
      </c>
      <c r="C416">
        <v>8.659239743427573</v>
      </c>
    </row>
    <row r="417" spans="1:3" ht="12.75">
      <c r="A417">
        <v>317</v>
      </c>
      <c r="B417">
        <v>4</v>
      </c>
      <c r="C417">
        <v>8.647278794878023</v>
      </c>
    </row>
    <row r="418" spans="1:3" ht="12.75">
      <c r="A418">
        <v>318</v>
      </c>
      <c r="B418">
        <v>1</v>
      </c>
      <c r="C418">
        <v>10.869493841947397</v>
      </c>
    </row>
    <row r="419" spans="1:3" ht="12.75">
      <c r="A419">
        <v>319</v>
      </c>
      <c r="B419">
        <v>3</v>
      </c>
      <c r="C419">
        <v>9.307970317749358</v>
      </c>
    </row>
    <row r="420" spans="1:3" ht="12.75">
      <c r="A420">
        <v>320</v>
      </c>
      <c r="B420">
        <v>1</v>
      </c>
      <c r="C420">
        <v>9.563598611740513</v>
      </c>
    </row>
    <row r="421" spans="1:3" ht="12.75">
      <c r="A421">
        <v>321</v>
      </c>
      <c r="B421">
        <v>4</v>
      </c>
      <c r="C421">
        <v>9.191158297145998</v>
      </c>
    </row>
    <row r="422" spans="1:3" ht="12.75">
      <c r="A422">
        <v>322</v>
      </c>
      <c r="B422">
        <v>2</v>
      </c>
      <c r="C422">
        <v>11.740760379616637</v>
      </c>
    </row>
    <row r="423" spans="1:3" ht="12.75">
      <c r="A423">
        <v>323</v>
      </c>
      <c r="B423">
        <v>1</v>
      </c>
      <c r="C423">
        <v>12.852398187416542</v>
      </c>
    </row>
    <row r="424" spans="1:3" ht="12.75">
      <c r="A424">
        <v>324</v>
      </c>
      <c r="B424">
        <v>3</v>
      </c>
      <c r="C424">
        <v>10.463879732708225</v>
      </c>
    </row>
    <row r="425" spans="1:3" ht="12.75">
      <c r="A425">
        <v>325</v>
      </c>
      <c r="B425">
        <v>3</v>
      </c>
      <c r="C425">
        <v>10.847775714419406</v>
      </c>
    </row>
    <row r="426" spans="1:3" ht="12.75">
      <c r="A426">
        <v>326</v>
      </c>
      <c r="B426">
        <v>4</v>
      </c>
      <c r="C426">
        <v>8.464501899894179</v>
      </c>
    </row>
    <row r="427" spans="1:3" ht="12.75">
      <c r="A427">
        <v>327</v>
      </c>
      <c r="B427">
        <v>2</v>
      </c>
      <c r="C427">
        <v>9.69940467796537</v>
      </c>
    </row>
    <row r="428" spans="1:3" ht="12.75">
      <c r="A428">
        <v>328</v>
      </c>
      <c r="B428">
        <v>4</v>
      </c>
      <c r="C428">
        <v>9.813075056352996</v>
      </c>
    </row>
    <row r="429" spans="1:3" ht="12.75">
      <c r="A429">
        <v>329</v>
      </c>
      <c r="B429">
        <v>4</v>
      </c>
      <c r="C429">
        <v>6.516605925210927</v>
      </c>
    </row>
    <row r="430" spans="1:3" ht="12.75">
      <c r="A430">
        <v>330</v>
      </c>
      <c r="B430">
        <v>4</v>
      </c>
      <c r="C430">
        <v>9.224036155221626</v>
      </c>
    </row>
    <row r="431" spans="1:3" ht="12.75">
      <c r="A431">
        <v>331</v>
      </c>
      <c r="B431">
        <v>1</v>
      </c>
      <c r="C431">
        <v>10.641405313423597</v>
      </c>
    </row>
    <row r="432" spans="1:3" ht="12.75">
      <c r="A432">
        <v>332</v>
      </c>
      <c r="B432">
        <v>1</v>
      </c>
      <c r="C432">
        <v>9.386733912324388</v>
      </c>
    </row>
    <row r="433" spans="1:3" ht="12.75">
      <c r="A433">
        <v>333</v>
      </c>
      <c r="B433">
        <v>1</v>
      </c>
      <c r="C433">
        <v>9.228860375741736</v>
      </c>
    </row>
    <row r="434" spans="1:3" ht="12.75">
      <c r="A434">
        <v>334</v>
      </c>
      <c r="B434">
        <v>1</v>
      </c>
      <c r="C434">
        <v>9.837643990533742</v>
      </c>
    </row>
    <row r="435" spans="1:3" ht="12.75">
      <c r="A435">
        <v>335</v>
      </c>
      <c r="B435">
        <v>1</v>
      </c>
      <c r="C435">
        <v>9.318424909869481</v>
      </c>
    </row>
    <row r="436" spans="1:3" ht="12.75">
      <c r="A436">
        <v>336</v>
      </c>
      <c r="B436">
        <v>3</v>
      </c>
      <c r="C436">
        <v>9.212833103453908</v>
      </c>
    </row>
    <row r="437" spans="1:3" ht="12.75">
      <c r="A437">
        <v>337</v>
      </c>
      <c r="B437">
        <v>4</v>
      </c>
      <c r="C437">
        <v>6.957097743939668</v>
      </c>
    </row>
    <row r="438" spans="1:3" ht="12.75">
      <c r="A438">
        <v>338</v>
      </c>
      <c r="B438">
        <v>4</v>
      </c>
      <c r="C438">
        <v>10.475780644079178</v>
      </c>
    </row>
    <row r="439" spans="1:3" ht="12.75">
      <c r="A439">
        <v>339</v>
      </c>
      <c r="B439">
        <v>4</v>
      </c>
      <c r="C439">
        <v>9.774496301784312</v>
      </c>
    </row>
    <row r="440" spans="1:3" ht="12.75">
      <c r="A440">
        <v>340</v>
      </c>
      <c r="B440">
        <v>1</v>
      </c>
      <c r="C440">
        <v>10.244334183583568</v>
      </c>
    </row>
    <row r="441" spans="1:3" ht="12.75">
      <c r="A441">
        <v>341</v>
      </c>
      <c r="B441">
        <v>1</v>
      </c>
      <c r="C441">
        <v>8.985800190028169</v>
      </c>
    </row>
    <row r="442" spans="1:3" ht="12.75">
      <c r="A442">
        <v>342</v>
      </c>
      <c r="B442">
        <v>2</v>
      </c>
      <c r="C442">
        <v>10.540281212488393</v>
      </c>
    </row>
    <row r="443" spans="1:3" ht="12.75">
      <c r="A443">
        <v>343</v>
      </c>
      <c r="B443">
        <v>1</v>
      </c>
      <c r="C443">
        <v>9.839312903436694</v>
      </c>
    </row>
    <row r="444" spans="1:3" ht="12.75">
      <c r="A444">
        <v>344</v>
      </c>
      <c r="B444">
        <v>4</v>
      </c>
      <c r="C444">
        <v>9.134767997641074</v>
      </c>
    </row>
    <row r="445" spans="1:3" ht="12.75">
      <c r="A445">
        <v>345</v>
      </c>
      <c r="B445">
        <v>1</v>
      </c>
      <c r="C445">
        <v>10.548410051222383</v>
      </c>
    </row>
    <row r="446" spans="1:3" ht="12.75">
      <c r="A446">
        <v>346</v>
      </c>
      <c r="B446">
        <v>4</v>
      </c>
      <c r="C446">
        <v>7.891549214632383</v>
      </c>
    </row>
    <row r="447" spans="1:3" ht="12.75">
      <c r="A447">
        <v>347</v>
      </c>
      <c r="B447">
        <v>1</v>
      </c>
      <c r="C447">
        <v>10.281319970947756</v>
      </c>
    </row>
    <row r="448" spans="1:3" ht="12.75">
      <c r="A448">
        <v>348</v>
      </c>
      <c r="B448">
        <v>4</v>
      </c>
      <c r="C448">
        <v>7.8632633011960795</v>
      </c>
    </row>
    <row r="449" spans="1:3" ht="12.75">
      <c r="A449">
        <v>349</v>
      </c>
      <c r="B449">
        <v>1</v>
      </c>
      <c r="C449">
        <v>9.454560680444882</v>
      </c>
    </row>
    <row r="450" spans="1:3" ht="12.75">
      <c r="A450">
        <v>350</v>
      </c>
      <c r="B450">
        <v>4</v>
      </c>
      <c r="C450">
        <v>8.007940557637669</v>
      </c>
    </row>
    <row r="451" spans="1:3" ht="12.75">
      <c r="A451">
        <v>351</v>
      </c>
      <c r="B451">
        <v>2</v>
      </c>
      <c r="C451">
        <v>9.819362096023509</v>
      </c>
    </row>
    <row r="452" spans="1:3" ht="12.75">
      <c r="A452">
        <v>352</v>
      </c>
      <c r="B452">
        <v>4</v>
      </c>
      <c r="C452">
        <v>9.315127527879083</v>
      </c>
    </row>
    <row r="453" spans="1:3" ht="12.75">
      <c r="A453">
        <v>353</v>
      </c>
      <c r="B453">
        <v>1</v>
      </c>
      <c r="C453">
        <v>10.612219617965735</v>
      </c>
    </row>
    <row r="454" spans="1:3" ht="12.75">
      <c r="A454">
        <v>354</v>
      </c>
      <c r="B454">
        <v>4</v>
      </c>
      <c r="C454">
        <v>8.24738519177498</v>
      </c>
    </row>
    <row r="455" spans="1:3" ht="12.75">
      <c r="A455">
        <v>355</v>
      </c>
      <c r="B455">
        <v>1</v>
      </c>
      <c r="C455">
        <v>10.053624988456754</v>
      </c>
    </row>
    <row r="456" spans="1:3" ht="12.75">
      <c r="A456">
        <v>356</v>
      </c>
      <c r="B456">
        <v>1</v>
      </c>
      <c r="C456">
        <v>8.133138598042217</v>
      </c>
    </row>
    <row r="457" spans="1:3" ht="12.75">
      <c r="A457">
        <v>357</v>
      </c>
      <c r="B457">
        <v>1</v>
      </c>
      <c r="C457">
        <v>10.551893384672129</v>
      </c>
    </row>
    <row r="458" spans="1:3" ht="12.75">
      <c r="A458">
        <v>358</v>
      </c>
      <c r="B458">
        <v>1</v>
      </c>
      <c r="C458">
        <v>8.497479662262736</v>
      </c>
    </row>
    <row r="459" spans="1:3" ht="12.75">
      <c r="A459">
        <v>359</v>
      </c>
      <c r="B459">
        <v>2</v>
      </c>
      <c r="C459">
        <v>10.036848310029955</v>
      </c>
    </row>
    <row r="460" spans="1:3" ht="12.75">
      <c r="A460">
        <v>360</v>
      </c>
      <c r="B460">
        <v>1</v>
      </c>
      <c r="C460">
        <v>9.826219014709654</v>
      </c>
    </row>
    <row r="461" spans="1:3" ht="12.75">
      <c r="A461">
        <v>361</v>
      </c>
      <c r="B461">
        <v>4</v>
      </c>
      <c r="C461">
        <v>8.561014157401655</v>
      </c>
    </row>
    <row r="462" spans="1:3" ht="12.75">
      <c r="A462">
        <v>362</v>
      </c>
      <c r="B462">
        <v>1</v>
      </c>
      <c r="C462">
        <v>11.244870875247205</v>
      </c>
    </row>
    <row r="463" spans="1:3" ht="12.75">
      <c r="A463">
        <v>363</v>
      </c>
      <c r="B463">
        <v>4</v>
      </c>
      <c r="C463">
        <v>8.95815462410599</v>
      </c>
    </row>
    <row r="464" spans="1:3" ht="12.75">
      <c r="A464">
        <v>364</v>
      </c>
      <c r="B464">
        <v>1</v>
      </c>
      <c r="C464">
        <v>10.123692528748885</v>
      </c>
    </row>
    <row r="465" spans="1:3" ht="12.75">
      <c r="A465">
        <v>365</v>
      </c>
      <c r="B465">
        <v>1</v>
      </c>
      <c r="C465">
        <v>11.281224146222433</v>
      </c>
    </row>
    <row r="466" spans="1:3" ht="12.75">
      <c r="A466">
        <v>366</v>
      </c>
      <c r="B466">
        <v>4</v>
      </c>
      <c r="C466">
        <v>8.958165979903812</v>
      </c>
    </row>
    <row r="467" spans="1:3" ht="12.75">
      <c r="A467">
        <v>367</v>
      </c>
      <c r="B467">
        <v>4</v>
      </c>
      <c r="C467">
        <v>9.779412134406796</v>
      </c>
    </row>
    <row r="468" spans="1:3" ht="12.75">
      <c r="A468">
        <v>368</v>
      </c>
      <c r="B468">
        <v>2</v>
      </c>
      <c r="C468">
        <v>10.717031407628143</v>
      </c>
    </row>
    <row r="469" spans="1:3" ht="12.75">
      <c r="A469">
        <v>369</v>
      </c>
      <c r="B469">
        <v>4</v>
      </c>
      <c r="C469">
        <v>9.759281609336435</v>
      </c>
    </row>
    <row r="470" spans="1:3" ht="12.75">
      <c r="A470">
        <v>370</v>
      </c>
      <c r="B470">
        <v>4</v>
      </c>
      <c r="C470">
        <v>8.03803312281667</v>
      </c>
    </row>
    <row r="471" spans="1:3" ht="12.75">
      <c r="A471">
        <v>371</v>
      </c>
      <c r="B471">
        <v>4</v>
      </c>
      <c r="C471">
        <v>7.864410722668353</v>
      </c>
    </row>
    <row r="472" spans="1:3" ht="12.75">
      <c r="A472">
        <v>372</v>
      </c>
      <c r="B472">
        <v>1</v>
      </c>
      <c r="C472">
        <v>10.275405116538215</v>
      </c>
    </row>
    <row r="473" spans="1:3" ht="12.75">
      <c r="A473">
        <v>373</v>
      </c>
      <c r="B473">
        <v>1</v>
      </c>
      <c r="C473">
        <v>9.939171428720446</v>
      </c>
    </row>
    <row r="474" spans="1:3" ht="12.75">
      <c r="A474">
        <v>374</v>
      </c>
      <c r="B474">
        <v>3</v>
      </c>
      <c r="C474">
        <v>8.31859066660623</v>
      </c>
    </row>
    <row r="475" spans="1:3" ht="12.75">
      <c r="A475">
        <v>375</v>
      </c>
      <c r="B475">
        <v>4</v>
      </c>
      <c r="C475">
        <v>10.263951354241442</v>
      </c>
    </row>
    <row r="476" spans="1:3" ht="12.75">
      <c r="A476">
        <v>376</v>
      </c>
      <c r="B476">
        <v>1</v>
      </c>
      <c r="C476">
        <v>12.117754545945196</v>
      </c>
    </row>
    <row r="477" spans="1:3" ht="12.75">
      <c r="A477">
        <v>377</v>
      </c>
      <c r="B477">
        <v>3</v>
      </c>
      <c r="C477">
        <v>9.830526414902222</v>
      </c>
    </row>
    <row r="478" spans="1:3" ht="12.75">
      <c r="A478">
        <v>378</v>
      </c>
      <c r="B478">
        <v>3</v>
      </c>
      <c r="C478">
        <v>9.103064161356395</v>
      </c>
    </row>
    <row r="479" spans="1:3" ht="12.75">
      <c r="A479">
        <v>379</v>
      </c>
      <c r="B479">
        <v>4</v>
      </c>
      <c r="C479">
        <v>8.815302872754508</v>
      </c>
    </row>
    <row r="480" spans="1:3" ht="12.75">
      <c r="A480">
        <v>380</v>
      </c>
      <c r="B480">
        <v>1</v>
      </c>
      <c r="C480">
        <v>8.914774949553061</v>
      </c>
    </row>
    <row r="481" spans="1:3" ht="12.75">
      <c r="A481">
        <v>381</v>
      </c>
      <c r="B481">
        <v>4</v>
      </c>
      <c r="C481">
        <v>9.982484744713755</v>
      </c>
    </row>
    <row r="482" spans="1:3" ht="12.75">
      <c r="A482">
        <v>382</v>
      </c>
      <c r="B482">
        <v>1</v>
      </c>
      <c r="C482">
        <v>10.083375265574695</v>
      </c>
    </row>
    <row r="483" spans="1:3" ht="12.75">
      <c r="A483">
        <v>383</v>
      </c>
      <c r="B483">
        <v>3</v>
      </c>
      <c r="C483">
        <v>11.395507135642404</v>
      </c>
    </row>
    <row r="484" spans="1:3" ht="12.75">
      <c r="A484">
        <v>384</v>
      </c>
      <c r="B484">
        <v>1</v>
      </c>
      <c r="C484">
        <v>9.056595688141716</v>
      </c>
    </row>
    <row r="485" spans="1:3" ht="12.75">
      <c r="A485">
        <v>385</v>
      </c>
      <c r="B485">
        <v>3</v>
      </c>
      <c r="C485">
        <v>8.07404298407122</v>
      </c>
    </row>
    <row r="486" spans="1:3" ht="12.75">
      <c r="A486">
        <v>386</v>
      </c>
      <c r="B486">
        <v>4</v>
      </c>
      <c r="C486">
        <v>11.091214632354959</v>
      </c>
    </row>
    <row r="487" spans="1:3" ht="12.75">
      <c r="A487">
        <v>387</v>
      </c>
      <c r="B487">
        <v>1</v>
      </c>
      <c r="C487">
        <v>10.170573104667323</v>
      </c>
    </row>
    <row r="488" spans="1:3" ht="12.75">
      <c r="A488">
        <v>388</v>
      </c>
      <c r="B488">
        <v>4</v>
      </c>
      <c r="C488">
        <v>9.315214634548576</v>
      </c>
    </row>
    <row r="489" spans="1:3" ht="12.75">
      <c r="A489">
        <v>389</v>
      </c>
      <c r="B489">
        <v>1</v>
      </c>
      <c r="C489">
        <v>10.21091951078265</v>
      </c>
    </row>
    <row r="490" spans="1:3" ht="12.75">
      <c r="A490">
        <v>390</v>
      </c>
      <c r="B490">
        <v>1</v>
      </c>
      <c r="C490">
        <v>8.990009913001575</v>
      </c>
    </row>
    <row r="491" spans="1:3" ht="12.75">
      <c r="A491">
        <v>391</v>
      </c>
      <c r="B491">
        <v>1</v>
      </c>
      <c r="C491">
        <v>11.213035116678963</v>
      </c>
    </row>
    <row r="492" spans="1:3" ht="12.75">
      <c r="A492">
        <v>392</v>
      </c>
      <c r="B492">
        <v>1</v>
      </c>
      <c r="C492">
        <v>9.950163505146106</v>
      </c>
    </row>
    <row r="493" spans="1:3" ht="12.75">
      <c r="A493">
        <v>393</v>
      </c>
      <c r="B493">
        <v>1</v>
      </c>
      <c r="C493">
        <v>9.658242092373426</v>
      </c>
    </row>
    <row r="494" spans="1:3" ht="12.75">
      <c r="A494">
        <v>394</v>
      </c>
      <c r="B494">
        <v>4</v>
      </c>
      <c r="C494">
        <v>9.165752606265812</v>
      </c>
    </row>
    <row r="495" spans="1:3" ht="12.75">
      <c r="A495">
        <v>395</v>
      </c>
      <c r="B495">
        <v>4</v>
      </c>
      <c r="C495">
        <v>9.708787770374975</v>
      </c>
    </row>
    <row r="496" spans="1:3" ht="12.75">
      <c r="A496">
        <v>396</v>
      </c>
      <c r="B496">
        <v>4</v>
      </c>
      <c r="C496">
        <v>9.181246381652173</v>
      </c>
    </row>
    <row r="497" spans="1:3" ht="12.75">
      <c r="A497">
        <v>397</v>
      </c>
      <c r="B497">
        <v>1</v>
      </c>
      <c r="C497">
        <v>10.170256371680162</v>
      </c>
    </row>
    <row r="498" spans="1:3" ht="12.75">
      <c r="A498">
        <v>398</v>
      </c>
      <c r="B498">
        <v>4</v>
      </c>
      <c r="C498">
        <v>9.822433537129058</v>
      </c>
    </row>
    <row r="499" spans="1:3" ht="12.75">
      <c r="A499">
        <v>399</v>
      </c>
      <c r="B499">
        <v>2</v>
      </c>
      <c r="C499">
        <v>10.923532878544203</v>
      </c>
    </row>
    <row r="500" spans="1:3" ht="12.75">
      <c r="A500">
        <v>400</v>
      </c>
      <c r="B500">
        <v>1</v>
      </c>
      <c r="C500">
        <v>9.157608793826604</v>
      </c>
    </row>
    <row r="501" spans="1:3" ht="12.75">
      <c r="A501">
        <v>401</v>
      </c>
      <c r="B501">
        <v>4</v>
      </c>
      <c r="C501">
        <v>8.211223258238366</v>
      </c>
    </row>
    <row r="502" spans="1:3" ht="12.75">
      <c r="A502">
        <v>402</v>
      </c>
      <c r="B502">
        <v>3</v>
      </c>
      <c r="C502">
        <v>9.010481495322885</v>
      </c>
    </row>
    <row r="503" spans="1:3" ht="12.75">
      <c r="A503">
        <v>403</v>
      </c>
      <c r="B503">
        <v>1</v>
      </c>
      <c r="C503">
        <v>7.908204959123207</v>
      </c>
    </row>
    <row r="504" spans="1:3" ht="12.75">
      <c r="A504">
        <v>404</v>
      </c>
      <c r="B504">
        <v>1</v>
      </c>
      <c r="C504">
        <v>11.232373429471</v>
      </c>
    </row>
    <row r="505" spans="1:3" ht="12.75">
      <c r="A505">
        <v>405</v>
      </c>
      <c r="B505">
        <v>3</v>
      </c>
      <c r="C505">
        <v>9.68974893852665</v>
      </c>
    </row>
    <row r="506" spans="1:3" ht="12.75">
      <c r="A506">
        <v>406</v>
      </c>
      <c r="B506">
        <v>3</v>
      </c>
      <c r="C506">
        <v>8.620462701906522</v>
      </c>
    </row>
    <row r="507" spans="1:3" ht="12.75">
      <c r="A507">
        <v>407</v>
      </c>
      <c r="B507">
        <v>2</v>
      </c>
      <c r="C507">
        <v>10.369874147298</v>
      </c>
    </row>
    <row r="508" spans="1:3" ht="12.75">
      <c r="A508">
        <v>408</v>
      </c>
      <c r="B508">
        <v>1</v>
      </c>
      <c r="C508">
        <v>7.714041500099358</v>
      </c>
    </row>
    <row r="509" spans="1:3" ht="12.75">
      <c r="A509">
        <v>409</v>
      </c>
      <c r="B509">
        <v>3</v>
      </c>
      <c r="C509">
        <v>9.192222310240544</v>
      </c>
    </row>
    <row r="510" spans="1:3" ht="12.75">
      <c r="A510">
        <v>410</v>
      </c>
      <c r="B510">
        <v>1</v>
      </c>
      <c r="C510">
        <v>10.616016236324928</v>
      </c>
    </row>
    <row r="511" spans="1:3" ht="12.75">
      <c r="A511">
        <v>411</v>
      </c>
      <c r="B511">
        <v>1</v>
      </c>
      <c r="C511">
        <v>10.159789295266297</v>
      </c>
    </row>
    <row r="512" spans="1:3" ht="12.75">
      <c r="A512">
        <v>412</v>
      </c>
      <c r="B512">
        <v>3</v>
      </c>
      <c r="C512">
        <v>9.359090512641403</v>
      </c>
    </row>
    <row r="513" spans="1:3" ht="12.75">
      <c r="A513">
        <v>413</v>
      </c>
      <c r="B513">
        <v>1</v>
      </c>
      <c r="C513">
        <v>10.308798053641047</v>
      </c>
    </row>
    <row r="514" spans="1:3" ht="12.75">
      <c r="A514">
        <v>414</v>
      </c>
      <c r="B514">
        <v>1</v>
      </c>
      <c r="C514">
        <v>11.444413757661929</v>
      </c>
    </row>
    <row r="515" spans="1:3" ht="12.75">
      <c r="A515">
        <v>415</v>
      </c>
      <c r="B515">
        <v>3</v>
      </c>
      <c r="C515">
        <v>11.025713271817743</v>
      </c>
    </row>
    <row r="516" spans="1:3" ht="12.75">
      <c r="A516">
        <v>416</v>
      </c>
      <c r="B516">
        <v>4</v>
      </c>
      <c r="C516">
        <v>9.359629103125236</v>
      </c>
    </row>
    <row r="517" spans="1:3" ht="12.75">
      <c r="A517">
        <v>417</v>
      </c>
      <c r="B517">
        <v>4</v>
      </c>
      <c r="C517">
        <v>8.512644142470045</v>
      </c>
    </row>
    <row r="518" spans="1:3" ht="12.75">
      <c r="A518">
        <v>418</v>
      </c>
      <c r="B518">
        <v>1</v>
      </c>
      <c r="C518">
        <v>9.932202056016985</v>
      </c>
    </row>
    <row r="519" spans="1:3" ht="12.75">
      <c r="A519">
        <v>419</v>
      </c>
      <c r="B519">
        <v>1</v>
      </c>
      <c r="C519">
        <v>9.241157730270691</v>
      </c>
    </row>
    <row r="520" spans="1:3" ht="12.75">
      <c r="A520">
        <v>420</v>
      </c>
      <c r="B520">
        <v>1</v>
      </c>
      <c r="C520">
        <v>9.177519252611939</v>
      </c>
    </row>
    <row r="521" spans="1:3" ht="12.75">
      <c r="A521">
        <v>421</v>
      </c>
      <c r="B521">
        <v>4</v>
      </c>
      <c r="C521">
        <v>8.550375515701296</v>
      </c>
    </row>
    <row r="522" spans="1:3" ht="12.75">
      <c r="A522">
        <v>422</v>
      </c>
      <c r="B522">
        <v>4</v>
      </c>
      <c r="C522">
        <v>9.646118321540948</v>
      </c>
    </row>
    <row r="523" spans="1:3" ht="12.75">
      <c r="A523">
        <v>423</v>
      </c>
      <c r="B523">
        <v>2</v>
      </c>
      <c r="C523">
        <v>8.607133838465675</v>
      </c>
    </row>
    <row r="524" spans="1:3" ht="12.75">
      <c r="A524">
        <v>424</v>
      </c>
      <c r="B524">
        <v>4</v>
      </c>
      <c r="C524">
        <v>8.341014445569366</v>
      </c>
    </row>
    <row r="525" spans="1:3" ht="12.75">
      <c r="A525">
        <v>425</v>
      </c>
      <c r="B525">
        <v>4</v>
      </c>
      <c r="C525">
        <v>8.631237636755895</v>
      </c>
    </row>
    <row r="526" spans="1:3" ht="12.75">
      <c r="A526">
        <v>426</v>
      </c>
      <c r="B526">
        <v>1</v>
      </c>
      <c r="C526">
        <v>9.743256294675156</v>
      </c>
    </row>
    <row r="527" spans="1:3" ht="12.75">
      <c r="A527">
        <v>427</v>
      </c>
      <c r="B527">
        <v>1</v>
      </c>
      <c r="C527">
        <v>7.606399205410716</v>
      </c>
    </row>
    <row r="528" spans="1:3" ht="12.75">
      <c r="A528">
        <v>428</v>
      </c>
      <c r="B528">
        <v>1</v>
      </c>
      <c r="C528">
        <v>10.402259291869832</v>
      </c>
    </row>
    <row r="529" spans="1:3" ht="12.75">
      <c r="A529">
        <v>429</v>
      </c>
      <c r="B529">
        <v>1</v>
      </c>
      <c r="C529">
        <v>10.954418194274169</v>
      </c>
    </row>
    <row r="530" spans="1:3" ht="12.75">
      <c r="A530">
        <v>430</v>
      </c>
      <c r="B530">
        <v>1</v>
      </c>
      <c r="C530">
        <v>10.188830038787374</v>
      </c>
    </row>
    <row r="531" spans="1:3" ht="12.75">
      <c r="A531">
        <v>431</v>
      </c>
      <c r="B531">
        <v>4</v>
      </c>
      <c r="C531">
        <v>9.653766168336185</v>
      </c>
    </row>
    <row r="532" spans="1:3" ht="12.75">
      <c r="A532">
        <v>432</v>
      </c>
      <c r="B532">
        <v>1</v>
      </c>
      <c r="C532">
        <v>9.34681162678047</v>
      </c>
    </row>
    <row r="533" spans="1:3" ht="12.75">
      <c r="A533">
        <v>433</v>
      </c>
      <c r="B533">
        <v>4</v>
      </c>
      <c r="C533">
        <v>9.218010644217207</v>
      </c>
    </row>
    <row r="534" spans="1:3" ht="12.75">
      <c r="A534">
        <v>434</v>
      </c>
      <c r="B534">
        <v>4</v>
      </c>
      <c r="C534">
        <v>8.467730438047036</v>
      </c>
    </row>
    <row r="535" spans="1:3" ht="12.75">
      <c r="A535">
        <v>435</v>
      </c>
      <c r="B535">
        <v>4</v>
      </c>
      <c r="C535">
        <v>8.80012641416916</v>
      </c>
    </row>
    <row r="536" spans="1:3" ht="12.75">
      <c r="A536">
        <v>436</v>
      </c>
      <c r="B536">
        <v>4</v>
      </c>
      <c r="C536">
        <v>8.572851793502418</v>
      </c>
    </row>
    <row r="537" spans="1:3" ht="12.75">
      <c r="A537">
        <v>437</v>
      </c>
      <c r="B537">
        <v>4</v>
      </c>
      <c r="C537">
        <v>8.423390332345127</v>
      </c>
    </row>
    <row r="538" spans="1:3" ht="12.75">
      <c r="A538">
        <v>438</v>
      </c>
      <c r="B538">
        <v>4</v>
      </c>
      <c r="C538">
        <v>9.951639316303492</v>
      </c>
    </row>
    <row r="539" spans="1:3" ht="12.75">
      <c r="A539">
        <v>439</v>
      </c>
      <c r="B539">
        <v>1</v>
      </c>
      <c r="C539">
        <v>11.58743823730601</v>
      </c>
    </row>
    <row r="540" spans="1:3" ht="12.75">
      <c r="A540">
        <v>440</v>
      </c>
      <c r="B540">
        <v>1</v>
      </c>
      <c r="C540">
        <v>9.329847330110116</v>
      </c>
    </row>
    <row r="541" spans="1:3" ht="12.75">
      <c r="A541">
        <v>441</v>
      </c>
      <c r="B541">
        <v>4</v>
      </c>
      <c r="C541">
        <v>9.56221722483914</v>
      </c>
    </row>
    <row r="542" spans="1:3" ht="12.75">
      <c r="A542">
        <v>442</v>
      </c>
      <c r="B542">
        <v>1</v>
      </c>
      <c r="C542">
        <v>9.907880716903316</v>
      </c>
    </row>
    <row r="543" spans="1:3" ht="12.75">
      <c r="A543">
        <v>443</v>
      </c>
      <c r="B543">
        <v>4</v>
      </c>
      <c r="C543">
        <v>8.60564537656292</v>
      </c>
    </row>
    <row r="544" spans="1:3" ht="12.75">
      <c r="A544">
        <v>444</v>
      </c>
      <c r="B544">
        <v>1</v>
      </c>
      <c r="C544">
        <v>10.73762687335089</v>
      </c>
    </row>
    <row r="545" spans="1:3" ht="12.75">
      <c r="A545">
        <v>445</v>
      </c>
      <c r="B545">
        <v>4</v>
      </c>
      <c r="C545">
        <v>7.664159628599103</v>
      </c>
    </row>
    <row r="546" spans="1:3" ht="12.75">
      <c r="A546">
        <v>446</v>
      </c>
      <c r="B546">
        <v>2</v>
      </c>
      <c r="C546">
        <v>10.862329156424229</v>
      </c>
    </row>
    <row r="547" spans="1:3" ht="12.75">
      <c r="A547">
        <v>447</v>
      </c>
      <c r="B547">
        <v>4</v>
      </c>
      <c r="C547">
        <v>9.595927414205379</v>
      </c>
    </row>
    <row r="548" spans="1:3" ht="12.75">
      <c r="A548">
        <v>448</v>
      </c>
      <c r="B548">
        <v>1</v>
      </c>
      <c r="C548">
        <v>10.394311974801512</v>
      </c>
    </row>
    <row r="549" spans="1:3" ht="12.75">
      <c r="A549">
        <v>449</v>
      </c>
      <c r="B549">
        <v>4</v>
      </c>
      <c r="C549">
        <v>11.105115412402451</v>
      </c>
    </row>
    <row r="550" spans="1:3" ht="12.75">
      <c r="A550">
        <v>450</v>
      </c>
      <c r="B550">
        <v>1</v>
      </c>
      <c r="C550">
        <v>9.651490463701299</v>
      </c>
    </row>
    <row r="551" spans="1:3" ht="12.75">
      <c r="A551">
        <v>451</v>
      </c>
      <c r="B551">
        <v>4</v>
      </c>
      <c r="C551">
        <v>8.004162267249981</v>
      </c>
    </row>
    <row r="552" spans="1:3" ht="12.75">
      <c r="A552">
        <v>452</v>
      </c>
      <c r="B552">
        <v>2</v>
      </c>
      <c r="C552">
        <v>9.998296033620807</v>
      </c>
    </row>
    <row r="553" spans="1:3" ht="12.75">
      <c r="A553">
        <v>453</v>
      </c>
      <c r="B553">
        <v>3</v>
      </c>
      <c r="C553">
        <v>9.490953213200216</v>
      </c>
    </row>
    <row r="554" spans="1:3" ht="12.75">
      <c r="A554">
        <v>454</v>
      </c>
      <c r="B554">
        <v>1</v>
      </c>
      <c r="C554">
        <v>11.603521246756152</v>
      </c>
    </row>
    <row r="555" spans="1:3" ht="12.75">
      <c r="A555">
        <v>455</v>
      </c>
      <c r="B555">
        <v>4</v>
      </c>
      <c r="C555">
        <v>10.620225091893108</v>
      </c>
    </row>
    <row r="556" spans="1:3" ht="12.75">
      <c r="A556">
        <v>456</v>
      </c>
      <c r="B556">
        <v>3</v>
      </c>
      <c r="C556">
        <v>10.642070580702299</v>
      </c>
    </row>
    <row r="557" spans="1:3" ht="12.75">
      <c r="A557">
        <v>457</v>
      </c>
      <c r="B557">
        <v>2</v>
      </c>
      <c r="C557">
        <v>9.745807870240743</v>
      </c>
    </row>
    <row r="558" spans="1:3" ht="12.75">
      <c r="A558">
        <v>458</v>
      </c>
      <c r="B558">
        <v>4</v>
      </c>
      <c r="C558">
        <v>9.60846592395596</v>
      </c>
    </row>
    <row r="559" spans="1:3" ht="12.75">
      <c r="A559">
        <v>459</v>
      </c>
      <c r="B559">
        <v>1</v>
      </c>
      <c r="C559">
        <v>9.016459810056427</v>
      </c>
    </row>
    <row r="560" spans="1:3" ht="12.75">
      <c r="A560">
        <v>460</v>
      </c>
      <c r="B560">
        <v>4</v>
      </c>
      <c r="C560">
        <v>7.800600006397603</v>
      </c>
    </row>
    <row r="561" spans="1:3" ht="12.75">
      <c r="A561">
        <v>461</v>
      </c>
      <c r="B561">
        <v>2</v>
      </c>
      <c r="C561">
        <v>9.337661557000583</v>
      </c>
    </row>
    <row r="562" spans="1:3" ht="12.75">
      <c r="A562">
        <v>462</v>
      </c>
      <c r="B562">
        <v>4</v>
      </c>
      <c r="C562">
        <v>9.736636811407633</v>
      </c>
    </row>
    <row r="563" spans="1:3" ht="12.75">
      <c r="A563">
        <v>463</v>
      </c>
      <c r="B563">
        <v>1</v>
      </c>
      <c r="C563">
        <v>10.081918550631297</v>
      </c>
    </row>
    <row r="564" spans="1:3" ht="12.75">
      <c r="A564">
        <v>464</v>
      </c>
      <c r="B564">
        <v>4</v>
      </c>
      <c r="C564">
        <v>9.281279910634375</v>
      </c>
    </row>
    <row r="565" spans="1:3" ht="12.75">
      <c r="A565">
        <v>465</v>
      </c>
      <c r="B565">
        <v>1</v>
      </c>
      <c r="C565">
        <v>9.425323681819023</v>
      </c>
    </row>
    <row r="566" spans="1:3" ht="12.75">
      <c r="A566">
        <v>466</v>
      </c>
      <c r="B566">
        <v>4</v>
      </c>
      <c r="C566">
        <v>8.7039756081173</v>
      </c>
    </row>
    <row r="567" spans="1:3" ht="12.75">
      <c r="A567">
        <v>467</v>
      </c>
      <c r="B567">
        <v>4</v>
      </c>
      <c r="C567">
        <v>9.225410404563176</v>
      </c>
    </row>
    <row r="568" spans="1:3" ht="12.75">
      <c r="A568">
        <v>468</v>
      </c>
      <c r="B568">
        <v>4</v>
      </c>
      <c r="C568">
        <v>8.832072978165845</v>
      </c>
    </row>
    <row r="569" spans="1:3" ht="12.75">
      <c r="A569">
        <v>469</v>
      </c>
      <c r="B569">
        <v>4</v>
      </c>
      <c r="C569">
        <v>9.728524662213625</v>
      </c>
    </row>
    <row r="570" spans="1:3" ht="12.75">
      <c r="A570">
        <v>470</v>
      </c>
      <c r="B570">
        <v>3</v>
      </c>
      <c r="C570">
        <v>9.171725467652854</v>
      </c>
    </row>
    <row r="571" spans="1:3" ht="12.75">
      <c r="A571">
        <v>471</v>
      </c>
      <c r="B571">
        <v>2</v>
      </c>
      <c r="C571">
        <v>8.657475528821655</v>
      </c>
    </row>
    <row r="572" spans="1:3" ht="12.75">
      <c r="A572">
        <v>472</v>
      </c>
      <c r="B572">
        <v>1</v>
      </c>
      <c r="C572">
        <v>8.14481678394301</v>
      </c>
    </row>
    <row r="573" spans="1:3" ht="12.75">
      <c r="A573">
        <v>473</v>
      </c>
      <c r="B573">
        <v>1</v>
      </c>
      <c r="C573">
        <v>9.72590558924282</v>
      </c>
    </row>
    <row r="574" spans="1:3" ht="12.75">
      <c r="A574">
        <v>474</v>
      </c>
      <c r="B574">
        <v>4</v>
      </c>
      <c r="C574">
        <v>7.615998673309507</v>
      </c>
    </row>
    <row r="575" spans="1:3" ht="12.75">
      <c r="A575">
        <v>475</v>
      </c>
      <c r="B575">
        <v>4</v>
      </c>
      <c r="C575">
        <v>8.734221018440008</v>
      </c>
    </row>
    <row r="576" spans="1:3" ht="12.75">
      <c r="A576">
        <v>476</v>
      </c>
      <c r="B576">
        <v>2</v>
      </c>
      <c r="C576">
        <v>10.121418967043542</v>
      </c>
    </row>
    <row r="577" spans="1:3" ht="12.75">
      <c r="A577">
        <v>477</v>
      </c>
      <c r="B577">
        <v>4</v>
      </c>
      <c r="C577">
        <v>9.048650827952281</v>
      </c>
    </row>
    <row r="578" spans="1:3" ht="12.75">
      <c r="A578">
        <v>478</v>
      </c>
      <c r="B578">
        <v>2</v>
      </c>
      <c r="C578">
        <v>8.834059239785946</v>
      </c>
    </row>
    <row r="579" spans="1:3" ht="12.75">
      <c r="A579">
        <v>479</v>
      </c>
      <c r="B579">
        <v>3</v>
      </c>
      <c r="C579">
        <v>10.47036153184397</v>
      </c>
    </row>
    <row r="580" spans="1:3" ht="12.75">
      <c r="A580">
        <v>480</v>
      </c>
      <c r="B580">
        <v>4</v>
      </c>
      <c r="C580">
        <v>10.094216305227969</v>
      </c>
    </row>
    <row r="581" spans="1:3" ht="12.75">
      <c r="A581">
        <v>481</v>
      </c>
      <c r="B581">
        <v>4</v>
      </c>
      <c r="C581">
        <v>7.017591330136669</v>
      </c>
    </row>
    <row r="582" spans="1:3" ht="12.75">
      <c r="A582">
        <v>482</v>
      </c>
      <c r="B582">
        <v>3</v>
      </c>
      <c r="C582">
        <v>8.949793185324653</v>
      </c>
    </row>
    <row r="583" spans="1:3" ht="12.75">
      <c r="A583">
        <v>483</v>
      </c>
      <c r="B583">
        <v>3</v>
      </c>
      <c r="C583">
        <v>10.609009535064835</v>
      </c>
    </row>
    <row r="584" spans="1:3" ht="12.75">
      <c r="A584">
        <v>484</v>
      </c>
      <c r="B584">
        <v>1</v>
      </c>
      <c r="C584">
        <v>11.064948720163502</v>
      </c>
    </row>
    <row r="585" spans="1:3" ht="12.75">
      <c r="A585">
        <v>485</v>
      </c>
      <c r="B585">
        <v>2</v>
      </c>
      <c r="C585">
        <v>8.889155429946907</v>
      </c>
    </row>
    <row r="586" spans="1:3" ht="12.75">
      <c r="A586">
        <v>486</v>
      </c>
      <c r="B586">
        <v>4</v>
      </c>
      <c r="C586">
        <v>8.553852735158484</v>
      </c>
    </row>
    <row r="587" spans="1:3" ht="12.75">
      <c r="A587">
        <v>487</v>
      </c>
      <c r="B587">
        <v>1</v>
      </c>
      <c r="C587">
        <v>10.026568062338168</v>
      </c>
    </row>
    <row r="588" spans="1:3" ht="12.75">
      <c r="A588">
        <v>488</v>
      </c>
      <c r="B588">
        <v>4</v>
      </c>
      <c r="C588">
        <v>9.766347263691058</v>
      </c>
    </row>
    <row r="589" spans="1:3" ht="12.75">
      <c r="A589">
        <v>489</v>
      </c>
      <c r="B589">
        <v>1</v>
      </c>
      <c r="C589">
        <v>9.764103552346487</v>
      </c>
    </row>
    <row r="590" spans="1:3" ht="12.75">
      <c r="A590">
        <v>490</v>
      </c>
      <c r="B590">
        <v>3</v>
      </c>
      <c r="C590">
        <v>8.666864348336581</v>
      </c>
    </row>
    <row r="591" spans="1:3" ht="12.75">
      <c r="A591">
        <v>491</v>
      </c>
      <c r="B591">
        <v>4</v>
      </c>
      <c r="C591">
        <v>10.756172303872042</v>
      </c>
    </row>
    <row r="592" spans="1:3" ht="12.75">
      <c r="A592">
        <v>492</v>
      </c>
      <c r="B592">
        <v>1</v>
      </c>
      <c r="C592">
        <v>11.858666434563021</v>
      </c>
    </row>
    <row r="593" spans="1:3" ht="12.75">
      <c r="A593">
        <v>493</v>
      </c>
      <c r="B593">
        <v>3</v>
      </c>
      <c r="C593">
        <v>10.82676987369888</v>
      </c>
    </row>
    <row r="594" spans="1:3" ht="12.75">
      <c r="A594">
        <v>494</v>
      </c>
      <c r="B594">
        <v>3</v>
      </c>
      <c r="C594">
        <v>8.703667159228871</v>
      </c>
    </row>
    <row r="595" spans="1:3" ht="12.75">
      <c r="A595">
        <v>495</v>
      </c>
      <c r="B595">
        <v>4</v>
      </c>
      <c r="C595">
        <v>7.8917139846048885</v>
      </c>
    </row>
    <row r="596" spans="1:3" ht="12.75">
      <c r="A596">
        <v>496</v>
      </c>
      <c r="B596">
        <v>1</v>
      </c>
      <c r="C596">
        <v>9.698567764567112</v>
      </c>
    </row>
    <row r="597" spans="1:3" ht="12.75">
      <c r="A597">
        <v>497</v>
      </c>
      <c r="B597">
        <v>1</v>
      </c>
      <c r="C597">
        <v>10.13497577130297</v>
      </c>
    </row>
    <row r="598" spans="1:3" ht="12.75">
      <c r="A598">
        <v>498</v>
      </c>
      <c r="B598">
        <v>2</v>
      </c>
      <c r="C598">
        <v>9.522754263508663</v>
      </c>
    </row>
    <row r="599" spans="1:3" ht="12.75">
      <c r="A599">
        <v>499</v>
      </c>
      <c r="B599">
        <v>1</v>
      </c>
      <c r="C599">
        <v>11.514551193971181</v>
      </c>
    </row>
    <row r="600" spans="1:3" ht="12.75">
      <c r="A600">
        <v>500</v>
      </c>
      <c r="B600">
        <v>3</v>
      </c>
      <c r="C600">
        <v>9.555702218297629</v>
      </c>
    </row>
    <row r="601" spans="1:3" ht="12.75">
      <c r="A601">
        <v>501</v>
      </c>
      <c r="B601">
        <v>1</v>
      </c>
      <c r="C601">
        <v>9.901443374987789</v>
      </c>
    </row>
    <row r="602" spans="1:3" ht="12.75">
      <c r="A602">
        <v>502</v>
      </c>
      <c r="B602">
        <v>4</v>
      </c>
      <c r="C602">
        <v>8.506416184405921</v>
      </c>
    </row>
    <row r="603" spans="1:3" ht="12.75">
      <c r="A603">
        <v>503</v>
      </c>
      <c r="B603">
        <v>3</v>
      </c>
      <c r="C603">
        <v>8.499329131850779</v>
      </c>
    </row>
    <row r="604" spans="1:3" ht="12.75">
      <c r="A604">
        <v>504</v>
      </c>
      <c r="B604">
        <v>2</v>
      </c>
      <c r="C604">
        <v>10.428276395996734</v>
      </c>
    </row>
    <row r="605" spans="1:3" ht="12.75">
      <c r="A605">
        <v>505</v>
      </c>
      <c r="B605">
        <v>4</v>
      </c>
      <c r="C605">
        <v>11.051604209048904</v>
      </c>
    </row>
    <row r="606" spans="1:3" ht="12.75">
      <c r="A606">
        <v>506</v>
      </c>
      <c r="B606">
        <v>3</v>
      </c>
      <c r="C606">
        <v>9.364228585366305</v>
      </c>
    </row>
    <row r="607" spans="1:3" ht="12.75">
      <c r="A607">
        <v>507</v>
      </c>
      <c r="B607">
        <v>4</v>
      </c>
      <c r="C607">
        <v>9.354933431603484</v>
      </c>
    </row>
    <row r="608" spans="1:3" ht="12.75">
      <c r="A608">
        <v>508</v>
      </c>
      <c r="B608">
        <v>4</v>
      </c>
      <c r="C608">
        <v>8.218946797466993</v>
      </c>
    </row>
    <row r="609" spans="1:3" ht="12.75">
      <c r="A609">
        <v>509</v>
      </c>
      <c r="B609">
        <v>2</v>
      </c>
      <c r="C609">
        <v>11.08079555919064</v>
      </c>
    </row>
    <row r="610" spans="1:3" ht="12.75">
      <c r="A610">
        <v>510</v>
      </c>
      <c r="B610">
        <v>1</v>
      </c>
      <c r="C610">
        <v>10.526334493186967</v>
      </c>
    </row>
    <row r="611" spans="1:3" ht="12.75">
      <c r="A611">
        <v>511</v>
      </c>
      <c r="B611">
        <v>1</v>
      </c>
      <c r="C611">
        <v>11.950603212902555</v>
      </c>
    </row>
    <row r="612" spans="1:3" ht="12.75">
      <c r="A612">
        <v>512</v>
      </c>
      <c r="B612">
        <v>3</v>
      </c>
      <c r="C612">
        <v>10.195053666492012</v>
      </c>
    </row>
    <row r="613" spans="1:3" ht="12.75">
      <c r="A613">
        <v>513</v>
      </c>
      <c r="B613">
        <v>2</v>
      </c>
      <c r="C613">
        <v>10.40115909183572</v>
      </c>
    </row>
    <row r="614" spans="1:3" ht="12.75">
      <c r="A614">
        <v>514</v>
      </c>
      <c r="B614">
        <v>4</v>
      </c>
      <c r="C614">
        <v>8.14447848236979</v>
      </c>
    </row>
    <row r="615" spans="1:3" ht="12.75">
      <c r="A615">
        <v>515</v>
      </c>
      <c r="B615">
        <v>3</v>
      </c>
      <c r="C615">
        <v>8.271966031435028</v>
      </c>
    </row>
    <row r="616" spans="1:3" ht="12.75">
      <c r="A616">
        <v>516</v>
      </c>
      <c r="B616">
        <v>3</v>
      </c>
      <c r="C616">
        <v>9.465590581280837</v>
      </c>
    </row>
    <row r="617" spans="1:3" ht="12.75">
      <c r="A617">
        <v>517</v>
      </c>
      <c r="B617">
        <v>4</v>
      </c>
      <c r="C617">
        <v>7.839389202039954</v>
      </c>
    </row>
    <row r="618" spans="1:3" ht="12.75">
      <c r="A618">
        <v>518</v>
      </c>
      <c r="B618">
        <v>4</v>
      </c>
      <c r="C618">
        <v>10.201771335503942</v>
      </c>
    </row>
    <row r="619" spans="1:3" ht="12.75">
      <c r="A619">
        <v>519</v>
      </c>
      <c r="B619">
        <v>4</v>
      </c>
      <c r="C619">
        <v>9.131719838104265</v>
      </c>
    </row>
    <row r="620" spans="1:3" ht="12.75">
      <c r="A620">
        <v>520</v>
      </c>
      <c r="B620">
        <v>3</v>
      </c>
      <c r="C620">
        <v>9.826845172179292</v>
      </c>
    </row>
    <row r="621" spans="1:3" ht="12.75">
      <c r="A621">
        <v>521</v>
      </c>
      <c r="B621">
        <v>4</v>
      </c>
      <c r="C621">
        <v>10.015504527794798</v>
      </c>
    </row>
    <row r="622" spans="1:3" ht="12.75">
      <c r="A622">
        <v>522</v>
      </c>
      <c r="B622">
        <v>4</v>
      </c>
      <c r="C622">
        <v>10.932890508521536</v>
      </c>
    </row>
    <row r="623" spans="1:3" ht="12.75">
      <c r="A623">
        <v>523</v>
      </c>
      <c r="B623">
        <v>4</v>
      </c>
      <c r="C623">
        <v>9.536194824575054</v>
      </c>
    </row>
    <row r="624" spans="1:3" ht="12.75">
      <c r="A624">
        <v>524</v>
      </c>
      <c r="B624">
        <v>1</v>
      </c>
      <c r="C624">
        <v>11.784270622202538</v>
      </c>
    </row>
    <row r="625" spans="1:3" ht="12.75">
      <c r="A625">
        <v>525</v>
      </c>
      <c r="B625">
        <v>4</v>
      </c>
      <c r="C625">
        <v>8.422248667515426</v>
      </c>
    </row>
    <row r="626" spans="1:3" ht="12.75">
      <c r="A626">
        <v>526</v>
      </c>
      <c r="B626">
        <v>4</v>
      </c>
      <c r="C626">
        <v>7.78573279180793</v>
      </c>
    </row>
    <row r="627" spans="1:3" ht="12.75">
      <c r="A627">
        <v>527</v>
      </c>
      <c r="B627">
        <v>1</v>
      </c>
      <c r="C627">
        <v>10.252276277347837</v>
      </c>
    </row>
    <row r="628" spans="1:3" ht="12.75">
      <c r="A628">
        <v>528</v>
      </c>
      <c r="B628">
        <v>1</v>
      </c>
      <c r="C628">
        <v>8.636401661182168</v>
      </c>
    </row>
    <row r="629" spans="1:3" ht="12.75">
      <c r="A629">
        <v>529</v>
      </c>
      <c r="B629">
        <v>1</v>
      </c>
      <c r="C629">
        <v>9.402951178959151</v>
      </c>
    </row>
    <row r="630" spans="1:3" ht="12.75">
      <c r="A630">
        <v>530</v>
      </c>
      <c r="B630">
        <v>1</v>
      </c>
      <c r="C630">
        <v>10.805229031191017</v>
      </c>
    </row>
    <row r="631" spans="1:3" ht="12.75">
      <c r="A631">
        <v>531</v>
      </c>
      <c r="B631">
        <v>3</v>
      </c>
      <c r="C631">
        <v>9.196726895139323</v>
      </c>
    </row>
    <row r="632" spans="1:3" ht="12.75">
      <c r="A632">
        <v>532</v>
      </c>
      <c r="B632">
        <v>1</v>
      </c>
      <c r="C632">
        <v>10.525401299624203</v>
      </c>
    </row>
    <row r="633" spans="1:3" ht="12.75">
      <c r="A633">
        <v>533</v>
      </c>
      <c r="B633">
        <v>2</v>
      </c>
      <c r="C633">
        <v>10.501173615127028</v>
      </c>
    </row>
    <row r="634" spans="1:3" ht="12.75">
      <c r="A634">
        <v>534</v>
      </c>
      <c r="B634">
        <v>3</v>
      </c>
      <c r="C634">
        <v>8.866990034934416</v>
      </c>
    </row>
    <row r="635" spans="1:3" ht="12.75">
      <c r="A635">
        <v>535</v>
      </c>
      <c r="B635">
        <v>1</v>
      </c>
      <c r="C635">
        <v>8.693182406355731</v>
      </c>
    </row>
    <row r="636" spans="1:3" ht="12.75">
      <c r="A636">
        <v>536</v>
      </c>
      <c r="B636">
        <v>1</v>
      </c>
      <c r="C636">
        <v>10.1801859715719</v>
      </c>
    </row>
    <row r="637" spans="1:3" ht="12.75">
      <c r="A637">
        <v>537</v>
      </c>
      <c r="B637">
        <v>1</v>
      </c>
      <c r="C637">
        <v>12.27456776441634</v>
      </c>
    </row>
    <row r="638" spans="1:3" ht="12.75">
      <c r="A638">
        <v>538</v>
      </c>
      <c r="B638">
        <v>3</v>
      </c>
      <c r="C638">
        <v>9.635968782328845</v>
      </c>
    </row>
    <row r="639" spans="1:3" ht="12.75">
      <c r="A639">
        <v>539</v>
      </c>
      <c r="B639">
        <v>3</v>
      </c>
      <c r="C639">
        <v>8.964913792132084</v>
      </c>
    </row>
    <row r="640" spans="1:3" ht="12.75">
      <c r="A640">
        <v>540</v>
      </c>
      <c r="B640">
        <v>3</v>
      </c>
      <c r="C640">
        <v>9.21261608711454</v>
      </c>
    </row>
    <row r="641" spans="1:3" ht="12.75">
      <c r="A641">
        <v>541</v>
      </c>
      <c r="B641">
        <v>4</v>
      </c>
      <c r="C641">
        <v>9.502968419263357</v>
      </c>
    </row>
    <row r="642" spans="1:3" ht="12.75">
      <c r="A642">
        <v>542</v>
      </c>
      <c r="B642">
        <v>4</v>
      </c>
      <c r="C642">
        <v>10.305821623760625</v>
      </c>
    </row>
    <row r="643" spans="1:3" ht="12.75">
      <c r="A643">
        <v>543</v>
      </c>
      <c r="B643">
        <v>1</v>
      </c>
      <c r="C643">
        <v>9.718254663995095</v>
      </c>
    </row>
    <row r="644" spans="1:3" ht="12.75">
      <c r="A644">
        <v>544</v>
      </c>
      <c r="B644">
        <v>4</v>
      </c>
      <c r="C644">
        <v>10.405549847289157</v>
      </c>
    </row>
    <row r="645" spans="1:3" ht="12.75">
      <c r="A645">
        <v>545</v>
      </c>
      <c r="B645">
        <v>1</v>
      </c>
      <c r="C645">
        <v>11.206267221032093</v>
      </c>
    </row>
    <row r="646" spans="1:3" ht="12.75">
      <c r="A646">
        <v>546</v>
      </c>
      <c r="B646">
        <v>1</v>
      </c>
      <c r="C646">
        <v>10.19301141061239</v>
      </c>
    </row>
    <row r="647" spans="1:3" ht="12.75">
      <c r="A647">
        <v>547</v>
      </c>
      <c r="B647">
        <v>1</v>
      </c>
      <c r="C647">
        <v>9.264740602295015</v>
      </c>
    </row>
    <row r="648" spans="1:3" ht="12.75">
      <c r="A648">
        <v>548</v>
      </c>
      <c r="B648">
        <v>4</v>
      </c>
      <c r="C648">
        <v>8.74210820582146</v>
      </c>
    </row>
    <row r="649" spans="1:3" ht="12.75">
      <c r="A649">
        <v>549</v>
      </c>
      <c r="B649">
        <v>4</v>
      </c>
      <c r="C649">
        <v>9.102935953841047</v>
      </c>
    </row>
    <row r="650" spans="1:3" ht="12.75">
      <c r="A650">
        <v>550</v>
      </c>
      <c r="B650">
        <v>2</v>
      </c>
      <c r="C650">
        <v>8.699438544400472</v>
      </c>
    </row>
    <row r="651" spans="1:3" ht="12.75">
      <c r="A651">
        <v>551</v>
      </c>
      <c r="B651">
        <v>2</v>
      </c>
      <c r="C651">
        <v>10.276258895116998</v>
      </c>
    </row>
    <row r="652" spans="1:3" ht="12.75">
      <c r="A652">
        <v>552</v>
      </c>
      <c r="B652">
        <v>1</v>
      </c>
      <c r="C652">
        <v>10.42902720561837</v>
      </c>
    </row>
    <row r="653" spans="1:3" ht="12.75">
      <c r="A653">
        <v>553</v>
      </c>
      <c r="B653">
        <v>1</v>
      </c>
      <c r="C653">
        <v>9.606306616799346</v>
      </c>
    </row>
    <row r="654" spans="1:3" ht="12.75">
      <c r="A654">
        <v>554</v>
      </c>
      <c r="B654">
        <v>4</v>
      </c>
      <c r="C654">
        <v>11.000218082047834</v>
      </c>
    </row>
    <row r="655" spans="1:3" ht="12.75">
      <c r="A655">
        <v>555</v>
      </c>
      <c r="B655">
        <v>4</v>
      </c>
      <c r="C655">
        <v>9.428541027836793</v>
      </c>
    </row>
    <row r="656" spans="1:3" ht="12.75">
      <c r="A656">
        <v>556</v>
      </c>
      <c r="B656">
        <v>3</v>
      </c>
      <c r="C656">
        <v>10.223528758950161</v>
      </c>
    </row>
    <row r="657" spans="1:3" ht="12.75">
      <c r="A657">
        <v>557</v>
      </c>
      <c r="B657">
        <v>1</v>
      </c>
      <c r="C657">
        <v>9.156891363733983</v>
      </c>
    </row>
    <row r="658" spans="1:3" ht="12.75">
      <c r="A658">
        <v>558</v>
      </c>
      <c r="B658">
        <v>1</v>
      </c>
      <c r="C658">
        <v>9.199248742797792</v>
      </c>
    </row>
    <row r="659" spans="1:3" ht="12.75">
      <c r="A659">
        <v>559</v>
      </c>
      <c r="B659">
        <v>4</v>
      </c>
      <c r="C659">
        <v>8.542169540623247</v>
      </c>
    </row>
    <row r="660" spans="1:3" ht="12.75">
      <c r="A660">
        <v>560</v>
      </c>
      <c r="B660">
        <v>4</v>
      </c>
      <c r="C660">
        <v>9.637750940867173</v>
      </c>
    </row>
    <row r="661" spans="1:3" ht="12.75">
      <c r="A661">
        <v>561</v>
      </c>
      <c r="B661">
        <v>2</v>
      </c>
      <c r="C661">
        <v>8.65966889215741</v>
      </c>
    </row>
    <row r="662" spans="1:3" ht="12.75">
      <c r="A662">
        <v>562</v>
      </c>
      <c r="B662">
        <v>4</v>
      </c>
      <c r="C662">
        <v>8.300635842927765</v>
      </c>
    </row>
    <row r="663" spans="1:3" ht="12.75">
      <c r="A663">
        <v>563</v>
      </c>
      <c r="B663">
        <v>4</v>
      </c>
      <c r="C663">
        <v>8.541682115501754</v>
      </c>
    </row>
    <row r="664" spans="1:3" ht="12.75">
      <c r="A664">
        <v>564</v>
      </c>
      <c r="B664">
        <v>1</v>
      </c>
      <c r="C664">
        <v>9.74514246292477</v>
      </c>
    </row>
    <row r="665" spans="1:3" ht="12.75">
      <c r="A665">
        <v>565</v>
      </c>
      <c r="B665">
        <v>1</v>
      </c>
      <c r="C665">
        <v>7.76780294155591</v>
      </c>
    </row>
    <row r="666" spans="1:3" ht="12.75">
      <c r="A666">
        <v>566</v>
      </c>
      <c r="B666">
        <v>1</v>
      </c>
      <c r="C666">
        <v>10.40148095663612</v>
      </c>
    </row>
    <row r="667" spans="1:3" ht="12.75">
      <c r="A667">
        <v>567</v>
      </c>
      <c r="B667">
        <v>1</v>
      </c>
      <c r="C667">
        <v>9.813053756561118</v>
      </c>
    </row>
    <row r="668" spans="1:3" ht="12.75">
      <c r="A668">
        <v>568</v>
      </c>
      <c r="B668">
        <v>1</v>
      </c>
      <c r="C668">
        <v>10.316142577183703</v>
      </c>
    </row>
    <row r="669" spans="1:3" ht="12.75">
      <c r="A669">
        <v>569</v>
      </c>
      <c r="B669">
        <v>3</v>
      </c>
      <c r="C669">
        <v>11.39859998308976</v>
      </c>
    </row>
    <row r="670" spans="1:3" ht="12.75">
      <c r="A670">
        <v>570</v>
      </c>
      <c r="B670">
        <v>1</v>
      </c>
      <c r="C670">
        <v>8.883624276574267</v>
      </c>
    </row>
    <row r="671" spans="1:3" ht="12.75">
      <c r="A671">
        <v>571</v>
      </c>
      <c r="B671">
        <v>4</v>
      </c>
      <c r="C671">
        <v>9.831859113328878</v>
      </c>
    </row>
    <row r="672" spans="1:3" ht="12.75">
      <c r="A672">
        <v>572</v>
      </c>
      <c r="B672">
        <v>4</v>
      </c>
      <c r="C672">
        <v>10.767154037484575</v>
      </c>
    </row>
    <row r="673" spans="1:3" ht="12.75">
      <c r="A673">
        <v>573</v>
      </c>
      <c r="B673">
        <v>4</v>
      </c>
      <c r="C673">
        <v>8.209987362471978</v>
      </c>
    </row>
    <row r="674" spans="1:3" ht="12.75">
      <c r="A674">
        <v>574</v>
      </c>
      <c r="B674">
        <v>1</v>
      </c>
      <c r="C674">
        <v>11.700020267674216</v>
      </c>
    </row>
    <row r="675" spans="1:3" ht="12.75">
      <c r="A675">
        <v>575</v>
      </c>
      <c r="B675">
        <v>1</v>
      </c>
      <c r="C675">
        <v>11.066753191376337</v>
      </c>
    </row>
    <row r="676" spans="1:3" ht="12.75">
      <c r="A676">
        <v>576</v>
      </c>
      <c r="B676">
        <v>1</v>
      </c>
      <c r="C676">
        <v>9.614053412638768</v>
      </c>
    </row>
    <row r="677" spans="1:3" ht="12.75">
      <c r="A677">
        <v>577</v>
      </c>
      <c r="B677">
        <v>2</v>
      </c>
      <c r="C677">
        <v>11.02873031517892</v>
      </c>
    </row>
    <row r="678" spans="1:3" ht="12.75">
      <c r="A678">
        <v>578</v>
      </c>
      <c r="B678">
        <v>3</v>
      </c>
      <c r="C678">
        <v>11.502997006791249</v>
      </c>
    </row>
    <row r="679" spans="1:3" ht="12.75">
      <c r="A679">
        <v>579</v>
      </c>
      <c r="B679">
        <v>3</v>
      </c>
      <c r="C679">
        <v>9.095125873495352</v>
      </c>
    </row>
    <row r="680" spans="1:3" ht="12.75">
      <c r="A680">
        <v>580</v>
      </c>
      <c r="B680">
        <v>2</v>
      </c>
      <c r="C680">
        <v>9.644333529428762</v>
      </c>
    </row>
    <row r="681" spans="1:3" ht="12.75">
      <c r="A681">
        <v>581</v>
      </c>
      <c r="B681">
        <v>4</v>
      </c>
      <c r="C681">
        <v>8.823511331105863</v>
      </c>
    </row>
    <row r="682" spans="1:3" ht="12.75">
      <c r="A682">
        <v>582</v>
      </c>
      <c r="B682">
        <v>1</v>
      </c>
      <c r="C682">
        <v>9.664979509440206</v>
      </c>
    </row>
    <row r="683" spans="1:3" ht="12.75">
      <c r="A683">
        <v>583</v>
      </c>
      <c r="B683">
        <v>1</v>
      </c>
      <c r="C683">
        <v>8.654336883065996</v>
      </c>
    </row>
    <row r="684" spans="1:3" ht="12.75">
      <c r="A684">
        <v>584</v>
      </c>
      <c r="B684">
        <v>2</v>
      </c>
      <c r="C684">
        <v>10.837696319662589</v>
      </c>
    </row>
    <row r="685" spans="1:3" ht="12.75">
      <c r="A685">
        <v>585</v>
      </c>
      <c r="B685">
        <v>4</v>
      </c>
      <c r="C685">
        <v>9.663388784743812</v>
      </c>
    </row>
    <row r="686" spans="1:3" ht="12.75">
      <c r="A686">
        <v>586</v>
      </c>
      <c r="B686">
        <v>1</v>
      </c>
      <c r="C686">
        <v>10.289024139946777</v>
      </c>
    </row>
    <row r="687" spans="1:3" ht="12.75">
      <c r="A687">
        <v>587</v>
      </c>
      <c r="B687">
        <v>4</v>
      </c>
      <c r="C687">
        <v>11.07486394596591</v>
      </c>
    </row>
    <row r="688" spans="1:3" ht="12.75">
      <c r="A688">
        <v>588</v>
      </c>
      <c r="B688">
        <v>1</v>
      </c>
      <c r="C688">
        <v>9.504143404420198</v>
      </c>
    </row>
    <row r="689" spans="1:3" ht="12.75">
      <c r="A689">
        <v>589</v>
      </c>
      <c r="B689">
        <v>4</v>
      </c>
      <c r="C689">
        <v>7.968314026212197</v>
      </c>
    </row>
    <row r="690" spans="1:3" ht="12.75">
      <c r="A690">
        <v>590</v>
      </c>
      <c r="B690">
        <v>2</v>
      </c>
      <c r="C690">
        <v>10.013692334791772</v>
      </c>
    </row>
    <row r="691" spans="1:3" ht="12.75">
      <c r="A691">
        <v>591</v>
      </c>
      <c r="B691">
        <v>3</v>
      </c>
      <c r="C691">
        <v>9.532231672528038</v>
      </c>
    </row>
    <row r="692" spans="1:3" ht="12.75">
      <c r="A692">
        <v>592</v>
      </c>
      <c r="B692">
        <v>1</v>
      </c>
      <c r="C692">
        <v>11.228968677051029</v>
      </c>
    </row>
    <row r="693" spans="1:3" ht="12.75">
      <c r="A693">
        <v>593</v>
      </c>
      <c r="B693">
        <v>4</v>
      </c>
      <c r="C693">
        <v>10.229756303802507</v>
      </c>
    </row>
    <row r="694" spans="1:3" ht="12.75">
      <c r="A694">
        <v>594</v>
      </c>
      <c r="B694">
        <v>3</v>
      </c>
      <c r="C694">
        <v>10.597569403283522</v>
      </c>
    </row>
    <row r="695" spans="1:3" ht="12.75">
      <c r="A695">
        <v>595</v>
      </c>
      <c r="B695">
        <v>1</v>
      </c>
      <c r="C695">
        <v>10.759147209425858</v>
      </c>
    </row>
    <row r="696" spans="1:3" ht="12.75">
      <c r="A696">
        <v>596</v>
      </c>
      <c r="B696">
        <v>4</v>
      </c>
      <c r="C696">
        <v>6.91624697167869</v>
      </c>
    </row>
    <row r="697" spans="1:3" ht="12.75">
      <c r="A697">
        <v>597</v>
      </c>
      <c r="B697">
        <v>1</v>
      </c>
      <c r="C697">
        <v>10.229288819831849</v>
      </c>
    </row>
    <row r="698" spans="1:3" ht="12.75">
      <c r="A698">
        <v>598</v>
      </c>
      <c r="B698">
        <v>1</v>
      </c>
      <c r="C698">
        <v>9.148943700426358</v>
      </c>
    </row>
    <row r="699" spans="1:3" ht="12.75">
      <c r="A699">
        <v>599</v>
      </c>
      <c r="B699">
        <v>3</v>
      </c>
      <c r="C699">
        <v>8.000486512956886</v>
      </c>
    </row>
    <row r="700" spans="1:3" ht="12.75">
      <c r="A700">
        <v>600</v>
      </c>
      <c r="B700">
        <v>3</v>
      </c>
      <c r="C700">
        <v>8.871573929768182</v>
      </c>
    </row>
    <row r="701" spans="1:3" ht="12.75">
      <c r="A701">
        <v>601</v>
      </c>
      <c r="B701">
        <v>1</v>
      </c>
      <c r="C701">
        <v>9.759403723190113</v>
      </c>
    </row>
    <row r="702" spans="1:3" ht="12.75">
      <c r="A702">
        <v>602</v>
      </c>
      <c r="B702">
        <v>4</v>
      </c>
      <c r="C702">
        <v>9.223096298291924</v>
      </c>
    </row>
    <row r="703" spans="1:3" ht="12.75">
      <c r="A703">
        <v>603</v>
      </c>
      <c r="B703">
        <v>4</v>
      </c>
      <c r="C703">
        <v>8.837893288041078</v>
      </c>
    </row>
    <row r="704" spans="1:3" ht="12.75">
      <c r="A704">
        <v>604</v>
      </c>
      <c r="B704">
        <v>1</v>
      </c>
      <c r="C704">
        <v>9.940945470177144</v>
      </c>
    </row>
    <row r="705" spans="1:3" ht="12.75">
      <c r="A705">
        <v>605</v>
      </c>
      <c r="B705">
        <v>1</v>
      </c>
      <c r="C705">
        <v>9.352141887884816</v>
      </c>
    </row>
    <row r="706" spans="1:3" ht="12.75">
      <c r="A706">
        <v>606</v>
      </c>
      <c r="B706">
        <v>1</v>
      </c>
      <c r="C706">
        <v>10.854339728015205</v>
      </c>
    </row>
    <row r="707" spans="1:3" ht="12.75">
      <c r="A707">
        <v>607</v>
      </c>
      <c r="B707">
        <v>1</v>
      </c>
      <c r="C707">
        <v>10.349141269375382</v>
      </c>
    </row>
    <row r="708" spans="1:3" ht="12.75">
      <c r="A708">
        <v>608</v>
      </c>
      <c r="B708">
        <v>1</v>
      </c>
      <c r="C708">
        <v>9.040426182383172</v>
      </c>
    </row>
    <row r="709" spans="1:3" ht="12.75">
      <c r="A709">
        <v>609</v>
      </c>
      <c r="B709">
        <v>4</v>
      </c>
      <c r="C709">
        <v>7.827381546332796</v>
      </c>
    </row>
    <row r="710" spans="1:3" ht="12.75">
      <c r="A710">
        <v>610</v>
      </c>
      <c r="B710">
        <v>1</v>
      </c>
      <c r="C710">
        <v>10.475591212158074</v>
      </c>
    </row>
    <row r="711" spans="1:3" ht="12.75">
      <c r="A711">
        <v>611</v>
      </c>
      <c r="B711">
        <v>3</v>
      </c>
      <c r="C711">
        <v>7.650699414802293</v>
      </c>
    </row>
    <row r="712" spans="1:3" ht="12.75">
      <c r="A712">
        <v>612</v>
      </c>
      <c r="B712">
        <v>2</v>
      </c>
      <c r="C712">
        <v>12.638550306810338</v>
      </c>
    </row>
    <row r="713" spans="1:3" ht="12.75">
      <c r="A713">
        <v>613</v>
      </c>
      <c r="B713">
        <v>2</v>
      </c>
      <c r="C713">
        <v>10.758849783563043</v>
      </c>
    </row>
    <row r="714" spans="1:3" ht="12.75">
      <c r="A714">
        <v>614</v>
      </c>
      <c r="B714">
        <v>2</v>
      </c>
      <c r="C714">
        <v>10.176637443701402</v>
      </c>
    </row>
    <row r="715" spans="1:3" ht="12.75">
      <c r="A715">
        <v>615</v>
      </c>
      <c r="B715">
        <v>4</v>
      </c>
      <c r="C715">
        <v>9.05740031850407</v>
      </c>
    </row>
    <row r="716" spans="1:3" ht="12.75">
      <c r="A716">
        <v>616</v>
      </c>
      <c r="B716">
        <v>2</v>
      </c>
      <c r="C716">
        <v>8.737084012929415</v>
      </c>
    </row>
    <row r="717" spans="1:3" ht="12.75">
      <c r="A717">
        <v>617</v>
      </c>
      <c r="B717">
        <v>3</v>
      </c>
      <c r="C717">
        <v>12.247376058811717</v>
      </c>
    </row>
    <row r="718" spans="1:3" ht="12.75">
      <c r="A718">
        <v>618</v>
      </c>
      <c r="B718">
        <v>4</v>
      </c>
      <c r="C718">
        <v>10.09344865218798</v>
      </c>
    </row>
    <row r="719" spans="1:3" ht="12.75">
      <c r="A719">
        <v>619</v>
      </c>
      <c r="B719">
        <v>4</v>
      </c>
      <c r="C719">
        <v>8.027641693345391</v>
      </c>
    </row>
    <row r="720" spans="1:3" ht="12.75">
      <c r="A720">
        <v>620</v>
      </c>
      <c r="B720">
        <v>3</v>
      </c>
      <c r="C720">
        <v>8.72886674820056</v>
      </c>
    </row>
    <row r="721" spans="1:3" ht="12.75">
      <c r="A721">
        <v>621</v>
      </c>
      <c r="B721">
        <v>3</v>
      </c>
      <c r="C721">
        <v>10.565128890924923</v>
      </c>
    </row>
    <row r="722" spans="1:3" ht="12.75">
      <c r="A722">
        <v>622</v>
      </c>
      <c r="B722">
        <v>1</v>
      </c>
      <c r="C722">
        <v>9.786343539505259</v>
      </c>
    </row>
    <row r="723" spans="1:3" ht="12.75">
      <c r="A723">
        <v>623</v>
      </c>
      <c r="B723">
        <v>1</v>
      </c>
      <c r="C723">
        <v>8.950606337979057</v>
      </c>
    </row>
    <row r="724" spans="1:3" ht="12.75">
      <c r="A724">
        <v>624</v>
      </c>
      <c r="B724">
        <v>4</v>
      </c>
      <c r="C724">
        <v>9.01530548491214</v>
      </c>
    </row>
    <row r="725" spans="1:3" ht="12.75">
      <c r="A725">
        <v>625</v>
      </c>
      <c r="B725">
        <v>4</v>
      </c>
      <c r="C725">
        <v>7.563053496002274</v>
      </c>
    </row>
    <row r="726" spans="1:3" ht="12.75">
      <c r="A726">
        <v>626</v>
      </c>
      <c r="B726">
        <v>4</v>
      </c>
      <c r="C726">
        <v>10.972433585954137</v>
      </c>
    </row>
    <row r="727" spans="1:3" ht="12.75">
      <c r="A727">
        <v>627</v>
      </c>
      <c r="B727">
        <v>1</v>
      </c>
      <c r="C727">
        <v>11.043868098299397</v>
      </c>
    </row>
    <row r="728" spans="1:3" ht="12.75">
      <c r="A728">
        <v>628</v>
      </c>
      <c r="B728">
        <v>4</v>
      </c>
      <c r="C728">
        <v>8.891991027427679</v>
      </c>
    </row>
    <row r="729" spans="1:3" ht="12.75">
      <c r="A729">
        <v>629</v>
      </c>
      <c r="B729">
        <v>4</v>
      </c>
      <c r="C729">
        <v>10.40302913426464</v>
      </c>
    </row>
    <row r="730" spans="1:3" ht="12.75">
      <c r="A730">
        <v>630</v>
      </c>
      <c r="B730">
        <v>3</v>
      </c>
      <c r="C730">
        <v>9.736361519348941</v>
      </c>
    </row>
    <row r="731" spans="1:3" ht="12.75">
      <c r="A731">
        <v>631</v>
      </c>
      <c r="B731">
        <v>4</v>
      </c>
      <c r="C731">
        <v>8.47815108597593</v>
      </c>
    </row>
    <row r="732" spans="1:3" ht="12.75">
      <c r="A732">
        <v>632</v>
      </c>
      <c r="B732">
        <v>4</v>
      </c>
      <c r="C732">
        <v>7.681430122901714</v>
      </c>
    </row>
    <row r="733" spans="1:3" ht="12.75">
      <c r="A733">
        <v>633</v>
      </c>
      <c r="B733">
        <v>4</v>
      </c>
      <c r="C733">
        <v>7.003524726208371</v>
      </c>
    </row>
    <row r="734" spans="1:3" ht="12.75">
      <c r="A734">
        <v>634</v>
      </c>
      <c r="B734">
        <v>4</v>
      </c>
      <c r="C734">
        <v>9.055528295552657</v>
      </c>
    </row>
    <row r="735" spans="1:3" ht="12.75">
      <c r="A735">
        <v>635</v>
      </c>
      <c r="B735">
        <v>1</v>
      </c>
      <c r="C735">
        <v>7.615543668504529</v>
      </c>
    </row>
    <row r="736" spans="1:3" ht="12.75">
      <c r="A736">
        <v>636</v>
      </c>
      <c r="B736">
        <v>3</v>
      </c>
      <c r="C736">
        <v>8.100772585642167</v>
      </c>
    </row>
    <row r="737" spans="1:3" ht="12.75">
      <c r="A737">
        <v>637</v>
      </c>
      <c r="B737">
        <v>4</v>
      </c>
      <c r="C737">
        <v>9.362365468999418</v>
      </c>
    </row>
    <row r="738" spans="1:3" ht="12.75">
      <c r="A738">
        <v>638</v>
      </c>
      <c r="B738">
        <v>4</v>
      </c>
      <c r="C738">
        <v>9.022529263461792</v>
      </c>
    </row>
    <row r="739" spans="1:3" ht="12.75">
      <c r="A739">
        <v>639</v>
      </c>
      <c r="B739">
        <v>3</v>
      </c>
      <c r="C739">
        <v>7.751280291914287</v>
      </c>
    </row>
    <row r="740" spans="1:3" ht="12.75">
      <c r="A740">
        <v>640</v>
      </c>
      <c r="B740">
        <v>1</v>
      </c>
      <c r="C740">
        <v>11.749520117684943</v>
      </c>
    </row>
    <row r="741" spans="1:3" ht="12.75">
      <c r="A741">
        <v>641</v>
      </c>
      <c r="B741">
        <v>4</v>
      </c>
      <c r="C741">
        <v>9.274153735056647</v>
      </c>
    </row>
    <row r="742" spans="1:3" ht="12.75">
      <c r="A742">
        <v>642</v>
      </c>
      <c r="B742">
        <v>4</v>
      </c>
      <c r="C742">
        <v>9.164384304191808</v>
      </c>
    </row>
    <row r="743" spans="1:3" ht="12.75">
      <c r="A743">
        <v>643</v>
      </c>
      <c r="B743">
        <v>1</v>
      </c>
      <c r="C743">
        <v>9.970973323044122</v>
      </c>
    </row>
    <row r="744" spans="1:3" ht="12.75">
      <c r="A744">
        <v>644</v>
      </c>
      <c r="B744">
        <v>1</v>
      </c>
      <c r="C744">
        <v>10.493124246950066</v>
      </c>
    </row>
    <row r="745" spans="1:3" ht="12.75">
      <c r="A745">
        <v>645</v>
      </c>
      <c r="B745">
        <v>1</v>
      </c>
      <c r="C745">
        <v>11.16236696226773</v>
      </c>
    </row>
    <row r="746" spans="1:3" ht="12.75">
      <c r="A746">
        <v>646</v>
      </c>
      <c r="B746">
        <v>1</v>
      </c>
      <c r="C746">
        <v>9.176861930489993</v>
      </c>
    </row>
    <row r="747" spans="1:3" ht="12.75">
      <c r="A747">
        <v>647</v>
      </c>
      <c r="B747">
        <v>2</v>
      </c>
      <c r="C747">
        <v>9.417780059375925</v>
      </c>
    </row>
    <row r="748" spans="1:3" ht="12.75">
      <c r="A748">
        <v>648</v>
      </c>
      <c r="B748">
        <v>1</v>
      </c>
      <c r="C748">
        <v>8.388797704722814</v>
      </c>
    </row>
    <row r="749" spans="1:3" ht="12.75">
      <c r="A749">
        <v>649</v>
      </c>
      <c r="B749">
        <v>4</v>
      </c>
      <c r="C749">
        <v>8.53498923558928</v>
      </c>
    </row>
    <row r="750" spans="1:3" ht="12.75">
      <c r="A750">
        <v>650</v>
      </c>
      <c r="B750">
        <v>1</v>
      </c>
      <c r="C750">
        <v>10.48958803036392</v>
      </c>
    </row>
    <row r="751" spans="1:3" ht="12.75">
      <c r="A751">
        <v>651</v>
      </c>
      <c r="B751">
        <v>1</v>
      </c>
      <c r="C751">
        <v>12.0711615454425</v>
      </c>
    </row>
    <row r="752" spans="1:3" ht="12.75">
      <c r="A752">
        <v>652</v>
      </c>
      <c r="B752">
        <v>3</v>
      </c>
      <c r="C752">
        <v>10.31593461856846</v>
      </c>
    </row>
    <row r="753" spans="1:3" ht="12.75">
      <c r="A753">
        <v>653</v>
      </c>
      <c r="B753">
        <v>2</v>
      </c>
      <c r="C753">
        <v>10.346456592459147</v>
      </c>
    </row>
    <row r="754" spans="1:3" ht="12.75">
      <c r="A754">
        <v>654</v>
      </c>
      <c r="B754">
        <v>4</v>
      </c>
      <c r="C754">
        <v>8.231495106617002</v>
      </c>
    </row>
    <row r="755" spans="1:3" ht="12.75">
      <c r="A755">
        <v>655</v>
      </c>
      <c r="B755">
        <v>3</v>
      </c>
      <c r="C755">
        <v>8.251127954744076</v>
      </c>
    </row>
    <row r="756" spans="1:3" ht="12.75">
      <c r="A756">
        <v>656</v>
      </c>
      <c r="B756">
        <v>3</v>
      </c>
      <c r="C756">
        <v>9.418306375707301</v>
      </c>
    </row>
    <row r="757" spans="1:3" ht="12.75">
      <c r="A757">
        <v>657</v>
      </c>
      <c r="B757">
        <v>4</v>
      </c>
      <c r="C757">
        <v>6.662720487675427</v>
      </c>
    </row>
    <row r="758" spans="1:3" ht="12.75">
      <c r="A758">
        <v>658</v>
      </c>
      <c r="B758">
        <v>4</v>
      </c>
      <c r="C758">
        <v>10.375185331500017</v>
      </c>
    </row>
    <row r="759" spans="1:3" ht="12.75">
      <c r="A759">
        <v>659</v>
      </c>
      <c r="B759">
        <v>2</v>
      </c>
      <c r="C759">
        <v>11.260480246350022</v>
      </c>
    </row>
    <row r="760" spans="1:3" ht="12.75">
      <c r="A760">
        <v>660</v>
      </c>
      <c r="B760">
        <v>1</v>
      </c>
      <c r="C760">
        <v>10.94280797437721</v>
      </c>
    </row>
    <row r="761" spans="1:3" ht="12.75">
      <c r="A761">
        <v>661</v>
      </c>
      <c r="B761">
        <v>3</v>
      </c>
      <c r="C761">
        <v>8.666299951461411</v>
      </c>
    </row>
    <row r="762" spans="1:3" ht="12.75">
      <c r="A762">
        <v>662</v>
      </c>
      <c r="B762">
        <v>4</v>
      </c>
      <c r="C762">
        <v>9.396595044717701</v>
      </c>
    </row>
    <row r="763" spans="1:3" ht="12.75">
      <c r="A763">
        <v>663</v>
      </c>
      <c r="B763">
        <v>3</v>
      </c>
      <c r="C763">
        <v>8.503990661180739</v>
      </c>
    </row>
    <row r="764" spans="1:3" ht="12.75">
      <c r="A764">
        <v>664</v>
      </c>
      <c r="B764">
        <v>1</v>
      </c>
      <c r="C764">
        <v>10.282407814558864</v>
      </c>
    </row>
    <row r="765" spans="1:3" ht="12.75">
      <c r="A765">
        <v>665</v>
      </c>
      <c r="B765">
        <v>4</v>
      </c>
      <c r="C765">
        <v>10.956612063390946</v>
      </c>
    </row>
    <row r="766" spans="1:3" ht="12.75">
      <c r="A766">
        <v>666</v>
      </c>
      <c r="B766">
        <v>2</v>
      </c>
      <c r="C766">
        <v>8.885895534600413</v>
      </c>
    </row>
    <row r="767" spans="1:3" ht="12.75">
      <c r="A767">
        <v>667</v>
      </c>
      <c r="B767">
        <v>4</v>
      </c>
      <c r="C767">
        <v>9.666353937947346</v>
      </c>
    </row>
    <row r="768" spans="1:3" ht="12.75">
      <c r="A768">
        <v>668</v>
      </c>
      <c r="B768">
        <v>4</v>
      </c>
      <c r="C768">
        <v>8.058054562086298</v>
      </c>
    </row>
    <row r="769" spans="1:3" ht="12.75">
      <c r="A769">
        <v>669</v>
      </c>
      <c r="B769">
        <v>3</v>
      </c>
      <c r="C769">
        <v>8.443502432264202</v>
      </c>
    </row>
    <row r="770" spans="1:3" ht="12.75">
      <c r="A770">
        <v>670</v>
      </c>
      <c r="B770">
        <v>1</v>
      </c>
      <c r="C770">
        <v>7.387756251020921</v>
      </c>
    </row>
    <row r="771" spans="1:3" ht="12.75">
      <c r="A771">
        <v>671</v>
      </c>
      <c r="B771">
        <v>4</v>
      </c>
      <c r="C771">
        <v>8.809982944356008</v>
      </c>
    </row>
    <row r="772" spans="1:3" ht="12.75">
      <c r="A772">
        <v>672</v>
      </c>
      <c r="B772">
        <v>3</v>
      </c>
      <c r="C772">
        <v>9.359935234620933</v>
      </c>
    </row>
    <row r="773" spans="1:3" ht="12.75">
      <c r="A773">
        <v>673</v>
      </c>
      <c r="B773">
        <v>1</v>
      </c>
      <c r="C773">
        <v>9.411150922739298</v>
      </c>
    </row>
    <row r="774" spans="1:3" ht="12.75">
      <c r="A774">
        <v>674</v>
      </c>
      <c r="B774">
        <v>2</v>
      </c>
      <c r="C774">
        <v>9.48351779535491</v>
      </c>
    </row>
    <row r="775" spans="1:3" ht="12.75">
      <c r="A775">
        <v>675</v>
      </c>
      <c r="B775">
        <v>4</v>
      </c>
      <c r="C775">
        <v>9.339910206321223</v>
      </c>
    </row>
    <row r="776" spans="1:3" ht="12.75">
      <c r="A776">
        <v>676</v>
      </c>
      <c r="B776">
        <v>3</v>
      </c>
      <c r="C776">
        <v>8.474699635387573</v>
      </c>
    </row>
    <row r="777" spans="1:3" ht="12.75">
      <c r="A777">
        <v>677</v>
      </c>
      <c r="B777">
        <v>4</v>
      </c>
      <c r="C777">
        <v>8.19228705947247</v>
      </c>
    </row>
    <row r="778" spans="1:3" ht="12.75">
      <c r="A778">
        <v>678</v>
      </c>
      <c r="B778">
        <v>1</v>
      </c>
      <c r="C778">
        <v>10.08711937679789</v>
      </c>
    </row>
    <row r="779" spans="1:3" ht="12.75">
      <c r="A779">
        <v>679</v>
      </c>
      <c r="B779">
        <v>1</v>
      </c>
      <c r="C779">
        <v>10.062650617156441</v>
      </c>
    </row>
    <row r="780" spans="1:3" ht="12.75">
      <c r="A780">
        <v>680</v>
      </c>
      <c r="B780">
        <v>2</v>
      </c>
      <c r="C780">
        <v>12.824292080851155</v>
      </c>
    </row>
    <row r="781" spans="1:3" ht="12.75">
      <c r="A781">
        <v>681</v>
      </c>
      <c r="B781">
        <v>4</v>
      </c>
      <c r="C781">
        <v>9.218325160506943</v>
      </c>
    </row>
    <row r="782" spans="1:3" ht="12.75">
      <c r="A782">
        <v>682</v>
      </c>
      <c r="B782">
        <v>4</v>
      </c>
      <c r="C782">
        <v>8.454645144982315</v>
      </c>
    </row>
    <row r="783" spans="1:3" ht="12.75">
      <c r="A783">
        <v>683</v>
      </c>
      <c r="B783">
        <v>3</v>
      </c>
      <c r="C783">
        <v>8.244570079421418</v>
      </c>
    </row>
    <row r="784" spans="1:3" ht="12.75">
      <c r="A784">
        <v>684</v>
      </c>
      <c r="B784">
        <v>1</v>
      </c>
      <c r="C784">
        <v>10.319481653705905</v>
      </c>
    </row>
    <row r="785" spans="1:3" ht="12.75">
      <c r="A785">
        <v>685</v>
      </c>
      <c r="B785">
        <v>4</v>
      </c>
      <c r="C785">
        <v>6.81901573400308</v>
      </c>
    </row>
    <row r="786" spans="1:3" ht="12.75">
      <c r="A786">
        <v>686</v>
      </c>
      <c r="B786">
        <v>4</v>
      </c>
      <c r="C786">
        <v>8.794281980885602</v>
      </c>
    </row>
    <row r="787" spans="1:3" ht="12.75">
      <c r="A787">
        <v>687</v>
      </c>
      <c r="B787">
        <v>3</v>
      </c>
      <c r="C787">
        <v>10.760293448617848</v>
      </c>
    </row>
    <row r="788" spans="1:3" ht="12.75">
      <c r="A788">
        <v>688</v>
      </c>
      <c r="B788">
        <v>4</v>
      </c>
      <c r="C788">
        <v>9.097747724376289</v>
      </c>
    </row>
    <row r="789" spans="1:3" ht="12.75">
      <c r="A789">
        <v>689</v>
      </c>
      <c r="B789">
        <v>2</v>
      </c>
      <c r="C789">
        <v>9.16870013084317</v>
      </c>
    </row>
    <row r="790" spans="1:3" ht="12.75">
      <c r="A790">
        <v>690</v>
      </c>
      <c r="B790">
        <v>1</v>
      </c>
      <c r="C790">
        <v>9.997270175492032</v>
      </c>
    </row>
    <row r="791" spans="1:3" ht="12.75">
      <c r="A791">
        <v>691</v>
      </c>
      <c r="B791">
        <v>4</v>
      </c>
      <c r="C791">
        <v>9.536287028380466</v>
      </c>
    </row>
    <row r="792" spans="1:3" ht="12.75">
      <c r="A792">
        <v>692</v>
      </c>
      <c r="B792">
        <v>1</v>
      </c>
      <c r="C792">
        <v>9.612946611008626</v>
      </c>
    </row>
    <row r="793" spans="1:3" ht="12.75">
      <c r="A793">
        <v>693</v>
      </c>
      <c r="B793">
        <v>4</v>
      </c>
      <c r="C793">
        <v>8.892768391636677</v>
      </c>
    </row>
    <row r="794" spans="1:3" ht="12.75">
      <c r="A794">
        <v>694</v>
      </c>
      <c r="B794">
        <v>3</v>
      </c>
      <c r="C794">
        <v>9.571457669133691</v>
      </c>
    </row>
    <row r="795" spans="1:3" ht="12.75">
      <c r="A795">
        <v>695</v>
      </c>
      <c r="B795">
        <v>3</v>
      </c>
      <c r="C795">
        <v>6.780020789939927</v>
      </c>
    </row>
    <row r="796" spans="1:3" ht="12.75">
      <c r="A796">
        <v>696</v>
      </c>
      <c r="B796">
        <v>1</v>
      </c>
      <c r="C796">
        <v>10.361413972220152</v>
      </c>
    </row>
    <row r="797" spans="1:3" ht="12.75">
      <c r="A797">
        <v>697</v>
      </c>
      <c r="B797">
        <v>1</v>
      </c>
      <c r="C797">
        <v>12.238633045462093</v>
      </c>
    </row>
    <row r="798" spans="1:3" ht="12.75">
      <c r="A798">
        <v>698</v>
      </c>
      <c r="B798">
        <v>4</v>
      </c>
      <c r="C798">
        <v>9.912038114776642</v>
      </c>
    </row>
    <row r="799" spans="1:3" ht="12.75">
      <c r="A799">
        <v>699</v>
      </c>
      <c r="B799">
        <v>2</v>
      </c>
      <c r="C799">
        <v>11.084334653533148</v>
      </c>
    </row>
    <row r="800" spans="1:3" ht="12.75">
      <c r="A800">
        <v>700</v>
      </c>
      <c r="B800">
        <v>4</v>
      </c>
      <c r="C800">
        <v>7.852972703820304</v>
      </c>
    </row>
    <row r="801" spans="1:3" ht="12.75">
      <c r="A801">
        <v>701</v>
      </c>
      <c r="B801">
        <v>3</v>
      </c>
      <c r="C801">
        <v>9.623206771561573</v>
      </c>
    </row>
    <row r="802" spans="1:3" ht="12.75">
      <c r="A802">
        <v>702</v>
      </c>
      <c r="B802">
        <v>3</v>
      </c>
      <c r="C802">
        <v>9.72423613621854</v>
      </c>
    </row>
    <row r="803" spans="1:3" ht="12.75">
      <c r="A803">
        <v>703</v>
      </c>
      <c r="B803">
        <v>3</v>
      </c>
      <c r="C803">
        <v>7.602494268225084</v>
      </c>
    </row>
    <row r="804" spans="1:3" ht="12.75">
      <c r="A804">
        <v>704</v>
      </c>
      <c r="B804">
        <v>2</v>
      </c>
      <c r="C804">
        <v>10.06995113063858</v>
      </c>
    </row>
    <row r="805" spans="1:3" ht="12.75">
      <c r="A805">
        <v>705</v>
      </c>
      <c r="B805">
        <v>1</v>
      </c>
      <c r="C805">
        <v>10.063337263312132</v>
      </c>
    </row>
    <row r="806" spans="1:3" ht="12.75">
      <c r="A806">
        <v>706</v>
      </c>
      <c r="B806">
        <v>1</v>
      </c>
      <c r="C806">
        <v>10.38091806615471</v>
      </c>
    </row>
    <row r="807" spans="1:3" ht="12.75">
      <c r="A807">
        <v>707</v>
      </c>
      <c r="B807">
        <v>4</v>
      </c>
      <c r="C807">
        <v>7.017196490047957</v>
      </c>
    </row>
    <row r="808" spans="1:3" ht="12.75">
      <c r="A808">
        <v>708</v>
      </c>
      <c r="B808">
        <v>2</v>
      </c>
      <c r="C808">
        <v>11.07066135111827</v>
      </c>
    </row>
    <row r="809" spans="1:3" ht="12.75">
      <c r="A809">
        <v>709</v>
      </c>
      <c r="B809">
        <v>4</v>
      </c>
      <c r="C809">
        <v>9.169249573621343</v>
      </c>
    </row>
    <row r="810" spans="1:3" ht="12.75">
      <c r="A810">
        <v>710</v>
      </c>
      <c r="B810">
        <v>1</v>
      </c>
      <c r="C810">
        <v>9.17245925879805</v>
      </c>
    </row>
    <row r="811" spans="1:3" ht="12.75">
      <c r="A811">
        <v>711</v>
      </c>
      <c r="B811">
        <v>3</v>
      </c>
      <c r="C811">
        <v>9.197250965076034</v>
      </c>
    </row>
    <row r="812" spans="1:3" ht="12.75">
      <c r="A812">
        <v>712</v>
      </c>
      <c r="B812">
        <v>1</v>
      </c>
      <c r="C812">
        <v>9.520570589801402</v>
      </c>
    </row>
    <row r="813" spans="1:3" ht="12.75">
      <c r="A813">
        <v>713</v>
      </c>
      <c r="B813">
        <v>2</v>
      </c>
      <c r="C813">
        <v>6.897276744745968</v>
      </c>
    </row>
    <row r="814" spans="1:3" ht="12.75">
      <c r="A814">
        <v>714</v>
      </c>
      <c r="B814">
        <v>3</v>
      </c>
      <c r="C814">
        <v>9.464374389604707</v>
      </c>
    </row>
    <row r="815" spans="1:3" ht="12.75">
      <c r="A815">
        <v>715</v>
      </c>
      <c r="B815">
        <v>1</v>
      </c>
      <c r="C815">
        <v>10.772673980442839</v>
      </c>
    </row>
    <row r="816" spans="1:3" ht="12.75">
      <c r="A816">
        <v>716</v>
      </c>
      <c r="B816">
        <v>4</v>
      </c>
      <c r="C816">
        <v>8.825118676141543</v>
      </c>
    </row>
    <row r="817" spans="1:3" ht="12.75">
      <c r="A817">
        <v>717</v>
      </c>
      <c r="B817">
        <v>3</v>
      </c>
      <c r="C817">
        <v>9.48358933594488</v>
      </c>
    </row>
    <row r="818" spans="1:3" ht="12.75">
      <c r="A818">
        <v>718</v>
      </c>
      <c r="B818">
        <v>1</v>
      </c>
      <c r="C818">
        <v>9.242618413433327</v>
      </c>
    </row>
    <row r="819" spans="1:3" ht="12.75">
      <c r="A819">
        <v>719</v>
      </c>
      <c r="B819">
        <v>3</v>
      </c>
      <c r="C819">
        <v>10.623837035691684</v>
      </c>
    </row>
    <row r="820" spans="1:3" ht="12.75">
      <c r="A820">
        <v>720</v>
      </c>
      <c r="B820">
        <v>4</v>
      </c>
      <c r="C820">
        <v>8.320674772664516</v>
      </c>
    </row>
    <row r="821" spans="1:3" ht="12.75">
      <c r="A821">
        <v>721</v>
      </c>
      <c r="B821">
        <v>3</v>
      </c>
      <c r="C821">
        <v>9.678257115404612</v>
      </c>
    </row>
    <row r="822" spans="1:3" ht="12.75">
      <c r="A822">
        <v>722</v>
      </c>
      <c r="B822">
        <v>4</v>
      </c>
      <c r="C822">
        <v>10.07714495611295</v>
      </c>
    </row>
    <row r="823" spans="1:3" ht="12.75">
      <c r="A823">
        <v>723</v>
      </c>
      <c r="B823">
        <v>2</v>
      </c>
      <c r="C823">
        <v>9.816658487091996</v>
      </c>
    </row>
    <row r="824" spans="1:3" ht="12.75">
      <c r="A824">
        <v>724</v>
      </c>
      <c r="B824">
        <v>4</v>
      </c>
      <c r="C824">
        <v>10.12641822951875</v>
      </c>
    </row>
    <row r="825" spans="1:3" ht="12.75">
      <c r="A825">
        <v>725</v>
      </c>
      <c r="B825">
        <v>1</v>
      </c>
      <c r="C825">
        <v>11.572787752866306</v>
      </c>
    </row>
    <row r="826" spans="1:3" ht="12.75">
      <c r="A826">
        <v>726</v>
      </c>
      <c r="B826">
        <v>4</v>
      </c>
      <c r="C826">
        <v>8.734663323940186</v>
      </c>
    </row>
    <row r="827" spans="1:3" ht="12.75">
      <c r="A827">
        <v>727</v>
      </c>
      <c r="B827">
        <v>4</v>
      </c>
      <c r="C827">
        <v>8.44306947878463</v>
      </c>
    </row>
    <row r="828" spans="1:3" ht="12.75">
      <c r="A828">
        <v>728</v>
      </c>
      <c r="B828">
        <v>4</v>
      </c>
      <c r="C828">
        <v>10.111149014934824</v>
      </c>
    </row>
    <row r="829" spans="1:3" ht="12.75">
      <c r="A829">
        <v>729</v>
      </c>
      <c r="B829">
        <v>1</v>
      </c>
      <c r="C829">
        <v>11.585726348689825</v>
      </c>
    </row>
    <row r="830" spans="1:3" ht="12.75">
      <c r="A830">
        <v>730</v>
      </c>
      <c r="B830">
        <v>4</v>
      </c>
      <c r="C830">
        <v>7.296670323460164</v>
      </c>
    </row>
    <row r="831" spans="1:3" ht="12.75">
      <c r="A831">
        <v>731</v>
      </c>
      <c r="B831">
        <v>1</v>
      </c>
      <c r="C831">
        <v>11.151496727986014</v>
      </c>
    </row>
    <row r="832" spans="1:3" ht="12.75">
      <c r="A832">
        <v>732</v>
      </c>
      <c r="B832">
        <v>2</v>
      </c>
      <c r="C832">
        <v>10.457457659128812</v>
      </c>
    </row>
    <row r="833" spans="1:3" ht="12.75">
      <c r="A833">
        <v>733</v>
      </c>
      <c r="B833">
        <v>1</v>
      </c>
      <c r="C833">
        <v>11.017881918881706</v>
      </c>
    </row>
    <row r="834" spans="1:3" ht="12.75">
      <c r="A834">
        <v>734</v>
      </c>
      <c r="B834">
        <v>4</v>
      </c>
      <c r="C834">
        <v>8.383691858125307</v>
      </c>
    </row>
    <row r="835" spans="1:3" ht="12.75">
      <c r="A835">
        <v>735</v>
      </c>
      <c r="B835">
        <v>2</v>
      </c>
      <c r="C835">
        <v>9.605082630807594</v>
      </c>
    </row>
    <row r="836" spans="1:3" ht="12.75">
      <c r="A836">
        <v>736</v>
      </c>
      <c r="B836">
        <v>4</v>
      </c>
      <c r="C836">
        <v>7.0303456535963385</v>
      </c>
    </row>
    <row r="837" spans="1:3" ht="12.75">
      <c r="A837">
        <v>737</v>
      </c>
      <c r="B837">
        <v>1</v>
      </c>
      <c r="C837">
        <v>11.815117380585656</v>
      </c>
    </row>
    <row r="838" spans="1:3" ht="12.75">
      <c r="A838">
        <v>738</v>
      </c>
      <c r="B838">
        <v>4</v>
      </c>
      <c r="C838">
        <v>7.243651093611627</v>
      </c>
    </row>
    <row r="839" spans="1:3" ht="12.75">
      <c r="A839">
        <v>739</v>
      </c>
      <c r="B839">
        <v>3</v>
      </c>
      <c r="C839">
        <v>8.137857482753214</v>
      </c>
    </row>
    <row r="840" spans="1:3" ht="12.75">
      <c r="A840">
        <v>740</v>
      </c>
      <c r="B840">
        <v>3</v>
      </c>
      <c r="C840">
        <v>8.805581882945594</v>
      </c>
    </row>
    <row r="841" spans="1:3" ht="12.75">
      <c r="A841">
        <v>741</v>
      </c>
      <c r="B841">
        <v>1</v>
      </c>
      <c r="C841">
        <v>9.276775435445535</v>
      </c>
    </row>
    <row r="842" spans="1:3" ht="12.75">
      <c r="A842">
        <v>742</v>
      </c>
      <c r="B842">
        <v>1</v>
      </c>
      <c r="C842">
        <v>8.685000528983474</v>
      </c>
    </row>
    <row r="843" spans="1:3" ht="12.75">
      <c r="A843">
        <v>743</v>
      </c>
      <c r="B843">
        <v>1</v>
      </c>
      <c r="C843">
        <v>10.968757108834383</v>
      </c>
    </row>
    <row r="844" spans="1:3" ht="12.75">
      <c r="A844">
        <v>744</v>
      </c>
      <c r="B844">
        <v>2</v>
      </c>
      <c r="C844">
        <v>10.249765975780482</v>
      </c>
    </row>
    <row r="845" spans="1:3" ht="12.75">
      <c r="A845">
        <v>745</v>
      </c>
      <c r="B845">
        <v>1</v>
      </c>
      <c r="C845">
        <v>9.728386650738754</v>
      </c>
    </row>
    <row r="846" spans="1:3" ht="12.75">
      <c r="A846">
        <v>746</v>
      </c>
      <c r="B846">
        <v>1</v>
      </c>
      <c r="C846">
        <v>10.99704473329593</v>
      </c>
    </row>
    <row r="847" spans="1:3" ht="12.75">
      <c r="A847">
        <v>747</v>
      </c>
      <c r="B847">
        <v>1</v>
      </c>
      <c r="C847">
        <v>10.56055278601065</v>
      </c>
    </row>
    <row r="848" spans="1:3" ht="12.75">
      <c r="A848">
        <v>748</v>
      </c>
      <c r="B848">
        <v>1</v>
      </c>
      <c r="C848">
        <v>8.957691618318497</v>
      </c>
    </row>
    <row r="849" spans="1:3" ht="12.75">
      <c r="A849">
        <v>749</v>
      </c>
      <c r="B849">
        <v>4</v>
      </c>
      <c r="C849">
        <v>8.284702692432646</v>
      </c>
    </row>
    <row r="850" spans="1:3" ht="12.75">
      <c r="A850">
        <v>750</v>
      </c>
      <c r="B850">
        <v>1</v>
      </c>
      <c r="C850">
        <v>10.602229131398715</v>
      </c>
    </row>
    <row r="851" spans="1:3" ht="12.75">
      <c r="A851">
        <v>751</v>
      </c>
      <c r="B851">
        <v>3</v>
      </c>
      <c r="C851">
        <v>7.418915838517654</v>
      </c>
    </row>
    <row r="852" spans="1:3" ht="12.75">
      <c r="A852">
        <v>752</v>
      </c>
      <c r="B852">
        <v>2</v>
      </c>
      <c r="C852">
        <v>9.627433475124466</v>
      </c>
    </row>
    <row r="853" spans="1:3" ht="12.75">
      <c r="A853">
        <v>753</v>
      </c>
      <c r="B853">
        <v>1</v>
      </c>
      <c r="C853">
        <v>9.48335169827957</v>
      </c>
    </row>
    <row r="854" spans="1:3" ht="12.75">
      <c r="A854">
        <v>754</v>
      </c>
      <c r="B854">
        <v>2</v>
      </c>
      <c r="C854">
        <v>11.56686506940792</v>
      </c>
    </row>
    <row r="855" spans="1:3" ht="12.75">
      <c r="A855">
        <v>755</v>
      </c>
      <c r="B855">
        <v>1</v>
      </c>
      <c r="C855">
        <v>9.870428168564777</v>
      </c>
    </row>
    <row r="856" spans="1:3" ht="12.75">
      <c r="A856">
        <v>756</v>
      </c>
      <c r="B856">
        <v>4</v>
      </c>
      <c r="C856">
        <v>9.08798950823957</v>
      </c>
    </row>
    <row r="857" spans="1:3" ht="12.75">
      <c r="A857">
        <v>757</v>
      </c>
      <c r="B857">
        <v>4</v>
      </c>
      <c r="C857">
        <v>9.611911891647498</v>
      </c>
    </row>
    <row r="858" spans="1:3" ht="12.75">
      <c r="A858">
        <v>758</v>
      </c>
      <c r="B858">
        <v>1</v>
      </c>
      <c r="C858">
        <v>8.868535035981317</v>
      </c>
    </row>
    <row r="859" spans="1:3" ht="12.75">
      <c r="A859">
        <v>759</v>
      </c>
      <c r="B859">
        <v>4</v>
      </c>
      <c r="C859">
        <v>7.709405143112118</v>
      </c>
    </row>
    <row r="860" spans="1:3" ht="12.75">
      <c r="A860">
        <v>760</v>
      </c>
      <c r="B860">
        <v>4</v>
      </c>
      <c r="C860">
        <v>9.49068500710837</v>
      </c>
    </row>
    <row r="861" spans="1:3" ht="12.75">
      <c r="A861">
        <v>761</v>
      </c>
      <c r="B861">
        <v>4</v>
      </c>
      <c r="C861">
        <v>9.2997870569443</v>
      </c>
    </row>
    <row r="862" spans="1:3" ht="12.75">
      <c r="A862">
        <v>762</v>
      </c>
      <c r="B862">
        <v>4</v>
      </c>
      <c r="C862">
        <v>9.038692059732535</v>
      </c>
    </row>
    <row r="863" spans="1:3" ht="12.75">
      <c r="A863">
        <v>763</v>
      </c>
      <c r="B863">
        <v>3</v>
      </c>
      <c r="C863">
        <v>7.982750717291957</v>
      </c>
    </row>
    <row r="864" spans="1:3" ht="12.75">
      <c r="A864">
        <v>764</v>
      </c>
      <c r="B864">
        <v>1</v>
      </c>
      <c r="C864">
        <v>7.809216596635265</v>
      </c>
    </row>
    <row r="865" spans="1:3" ht="12.75">
      <c r="A865">
        <v>765</v>
      </c>
      <c r="B865">
        <v>3</v>
      </c>
      <c r="C865">
        <v>8.833134545973513</v>
      </c>
    </row>
    <row r="866" spans="1:3" ht="12.75">
      <c r="A866">
        <v>766</v>
      </c>
      <c r="B866">
        <v>1</v>
      </c>
      <c r="C866">
        <v>11.298659465205118</v>
      </c>
    </row>
    <row r="867" spans="1:3" ht="12.75">
      <c r="A867">
        <v>767</v>
      </c>
      <c r="B867">
        <v>2</v>
      </c>
      <c r="C867">
        <v>8.106639954217894</v>
      </c>
    </row>
    <row r="868" spans="1:3" ht="12.75">
      <c r="A868">
        <v>768</v>
      </c>
      <c r="B868">
        <v>3</v>
      </c>
      <c r="C868">
        <v>9.731441621738822</v>
      </c>
    </row>
    <row r="869" spans="1:3" ht="12.75">
      <c r="A869">
        <v>769</v>
      </c>
      <c r="B869">
        <v>1</v>
      </c>
      <c r="C869">
        <v>11.391665513154686</v>
      </c>
    </row>
    <row r="870" spans="1:3" ht="12.75">
      <c r="A870">
        <v>770</v>
      </c>
      <c r="B870">
        <v>2</v>
      </c>
      <c r="C870">
        <v>8.402233224857053</v>
      </c>
    </row>
    <row r="871" spans="1:3" ht="12.75">
      <c r="A871">
        <v>771</v>
      </c>
      <c r="B871">
        <v>4</v>
      </c>
      <c r="C871">
        <v>8.758113816041654</v>
      </c>
    </row>
    <row r="872" spans="1:3" ht="12.75">
      <c r="A872">
        <v>772</v>
      </c>
      <c r="B872">
        <v>4</v>
      </c>
      <c r="C872">
        <v>7.100805393814022</v>
      </c>
    </row>
    <row r="873" spans="1:3" ht="12.75">
      <c r="A873">
        <v>773</v>
      </c>
      <c r="B873">
        <v>4</v>
      </c>
      <c r="C873">
        <v>7.153909799018317</v>
      </c>
    </row>
    <row r="874" spans="1:3" ht="12.75">
      <c r="A874">
        <v>774</v>
      </c>
      <c r="B874">
        <v>4</v>
      </c>
      <c r="C874">
        <v>8.912385377703357</v>
      </c>
    </row>
    <row r="875" spans="1:3" ht="12.75">
      <c r="A875">
        <v>775</v>
      </c>
      <c r="B875">
        <v>1</v>
      </c>
      <c r="C875">
        <v>8.565186118430525</v>
      </c>
    </row>
    <row r="876" spans="1:3" ht="12.75">
      <c r="A876">
        <v>776</v>
      </c>
      <c r="B876">
        <v>3</v>
      </c>
      <c r="C876">
        <v>8.256902672875523</v>
      </c>
    </row>
    <row r="877" spans="1:3" ht="12.75">
      <c r="A877">
        <v>777</v>
      </c>
      <c r="B877">
        <v>4</v>
      </c>
      <c r="C877">
        <v>7.4538220595496485</v>
      </c>
    </row>
    <row r="878" spans="1:3" ht="12.75">
      <c r="A878">
        <v>778</v>
      </c>
      <c r="B878">
        <v>4</v>
      </c>
      <c r="C878">
        <v>8.964321526241367</v>
      </c>
    </row>
    <row r="879" spans="1:3" ht="12.75">
      <c r="A879">
        <v>779</v>
      </c>
      <c r="B879">
        <v>3</v>
      </c>
      <c r="C879">
        <v>7.883291395202651</v>
      </c>
    </row>
    <row r="880" spans="1:3" ht="12.75">
      <c r="A880">
        <v>780</v>
      </c>
      <c r="B880">
        <v>4</v>
      </c>
      <c r="C880">
        <v>8.788241805728017</v>
      </c>
    </row>
    <row r="881" spans="1:3" ht="12.75">
      <c r="A881">
        <v>781</v>
      </c>
      <c r="B881">
        <v>4</v>
      </c>
      <c r="C881">
        <v>9.452595904851822</v>
      </c>
    </row>
    <row r="882" spans="1:3" ht="12.75">
      <c r="A882">
        <v>782</v>
      </c>
      <c r="B882">
        <v>4</v>
      </c>
      <c r="C882">
        <v>9.65683586660362</v>
      </c>
    </row>
    <row r="883" spans="1:3" ht="12.75">
      <c r="A883">
        <v>783</v>
      </c>
      <c r="B883">
        <v>2</v>
      </c>
      <c r="C883">
        <v>10.193548116050193</v>
      </c>
    </row>
    <row r="884" spans="1:3" ht="12.75">
      <c r="A884">
        <v>784</v>
      </c>
      <c r="B884">
        <v>4</v>
      </c>
      <c r="C884">
        <v>10.334401169541728</v>
      </c>
    </row>
    <row r="885" spans="1:3" ht="12.75">
      <c r="A885">
        <v>785</v>
      </c>
      <c r="B885">
        <v>1</v>
      </c>
      <c r="C885">
        <v>8.930811732448431</v>
      </c>
    </row>
    <row r="886" spans="1:3" ht="12.75">
      <c r="A886">
        <v>786</v>
      </c>
      <c r="B886">
        <v>4</v>
      </c>
      <c r="C886">
        <v>9.040145426970948</v>
      </c>
    </row>
    <row r="887" spans="1:3" ht="12.75">
      <c r="A887">
        <v>787</v>
      </c>
      <c r="B887">
        <v>2</v>
      </c>
      <c r="C887">
        <v>8.62066003977894</v>
      </c>
    </row>
    <row r="888" spans="1:3" ht="12.75">
      <c r="A888">
        <v>788</v>
      </c>
      <c r="B888">
        <v>4</v>
      </c>
      <c r="C888">
        <v>10.755313686130398</v>
      </c>
    </row>
    <row r="889" spans="1:3" ht="12.75">
      <c r="A889">
        <v>789</v>
      </c>
      <c r="B889">
        <v>1</v>
      </c>
      <c r="C889">
        <v>9.350881823129951</v>
      </c>
    </row>
    <row r="890" spans="1:3" ht="12.75">
      <c r="A890">
        <v>790</v>
      </c>
      <c r="B890">
        <v>4</v>
      </c>
      <c r="C890">
        <v>8.03911090380529</v>
      </c>
    </row>
    <row r="891" spans="1:3" ht="12.75">
      <c r="A891">
        <v>791</v>
      </c>
      <c r="B891">
        <v>4</v>
      </c>
      <c r="C891">
        <v>8.544200342411283</v>
      </c>
    </row>
    <row r="892" spans="1:3" ht="12.75">
      <c r="A892">
        <v>792</v>
      </c>
      <c r="B892">
        <v>1</v>
      </c>
      <c r="C892">
        <v>11.41873965682898</v>
      </c>
    </row>
    <row r="893" spans="1:3" ht="12.75">
      <c r="A893">
        <v>793</v>
      </c>
      <c r="B893">
        <v>4</v>
      </c>
      <c r="C893">
        <v>8.384739948222753</v>
      </c>
    </row>
    <row r="894" spans="1:3" ht="12.75">
      <c r="A894">
        <v>794</v>
      </c>
      <c r="B894">
        <v>4</v>
      </c>
      <c r="C894">
        <v>9.002537131882645</v>
      </c>
    </row>
    <row r="895" spans="1:3" ht="12.75">
      <c r="A895">
        <v>795</v>
      </c>
      <c r="B895">
        <v>4</v>
      </c>
      <c r="C895">
        <v>9.1215082373642</v>
      </c>
    </row>
    <row r="896" spans="1:3" ht="12.75">
      <c r="A896">
        <v>796</v>
      </c>
      <c r="B896">
        <v>4</v>
      </c>
      <c r="C896">
        <v>9.545178369420118</v>
      </c>
    </row>
    <row r="897" spans="1:3" ht="12.75">
      <c r="A897">
        <v>797</v>
      </c>
      <c r="B897">
        <v>3</v>
      </c>
      <c r="C897">
        <v>8.148556260765035</v>
      </c>
    </row>
    <row r="898" spans="1:3" ht="12.75">
      <c r="A898">
        <v>798</v>
      </c>
      <c r="B898">
        <v>3</v>
      </c>
      <c r="C898">
        <v>9.51279027858312</v>
      </c>
    </row>
    <row r="899" spans="1:3" ht="12.75">
      <c r="A899">
        <v>799</v>
      </c>
      <c r="B899">
        <v>4</v>
      </c>
      <c r="C899">
        <v>9.711115437643102</v>
      </c>
    </row>
    <row r="900" spans="1:3" ht="12.75">
      <c r="A900">
        <v>800</v>
      </c>
      <c r="B900">
        <v>4</v>
      </c>
      <c r="C900">
        <v>8.350500830695909</v>
      </c>
    </row>
    <row r="901" spans="1:3" ht="12.75">
      <c r="A901">
        <v>801</v>
      </c>
      <c r="B901">
        <v>4</v>
      </c>
      <c r="C901">
        <v>9.109874085892232</v>
      </c>
    </row>
    <row r="902" spans="1:3" ht="12.75">
      <c r="A902">
        <v>802</v>
      </c>
      <c r="B902">
        <v>2</v>
      </c>
      <c r="C902">
        <v>9.776316086473564</v>
      </c>
    </row>
    <row r="903" spans="1:3" ht="12.75">
      <c r="A903">
        <v>803</v>
      </c>
      <c r="B903">
        <v>4</v>
      </c>
      <c r="C903">
        <v>7.5238038027926395</v>
      </c>
    </row>
    <row r="904" spans="1:3" ht="12.75">
      <c r="A904">
        <v>804</v>
      </c>
      <c r="B904">
        <v>1</v>
      </c>
      <c r="C904">
        <v>9.984463013729501</v>
      </c>
    </row>
    <row r="905" spans="1:3" ht="12.75">
      <c r="A905">
        <v>805</v>
      </c>
      <c r="B905">
        <v>2</v>
      </c>
      <c r="C905">
        <v>9.94419678601667</v>
      </c>
    </row>
    <row r="906" spans="1:3" ht="12.75">
      <c r="A906">
        <v>806</v>
      </c>
      <c r="B906">
        <v>4</v>
      </c>
      <c r="C906">
        <v>8.311902219284201</v>
      </c>
    </row>
    <row r="907" spans="1:3" ht="12.75">
      <c r="A907">
        <v>807</v>
      </c>
      <c r="B907">
        <v>3</v>
      </c>
      <c r="C907">
        <v>8.377763064953422</v>
      </c>
    </row>
    <row r="908" spans="1:3" ht="12.75">
      <c r="A908">
        <v>808</v>
      </c>
      <c r="B908">
        <v>1</v>
      </c>
      <c r="C908">
        <v>7.355321111716378</v>
      </c>
    </row>
    <row r="909" spans="1:3" ht="12.75">
      <c r="A909">
        <v>809</v>
      </c>
      <c r="B909">
        <v>4</v>
      </c>
      <c r="C909">
        <v>11.452524377549054</v>
      </c>
    </row>
    <row r="910" spans="1:3" ht="12.75">
      <c r="A910">
        <v>810</v>
      </c>
      <c r="B910">
        <v>1</v>
      </c>
      <c r="C910">
        <v>10.784122004858972</v>
      </c>
    </row>
    <row r="911" spans="1:3" ht="12.75">
      <c r="A911">
        <v>811</v>
      </c>
      <c r="B911">
        <v>4</v>
      </c>
      <c r="C911">
        <v>9.96177788427752</v>
      </c>
    </row>
    <row r="912" spans="1:3" ht="12.75">
      <c r="A912">
        <v>812</v>
      </c>
      <c r="B912">
        <v>3</v>
      </c>
      <c r="C912">
        <v>8.559827329402186</v>
      </c>
    </row>
    <row r="913" spans="1:3" ht="12.75">
      <c r="A913">
        <v>813</v>
      </c>
      <c r="B913">
        <v>4</v>
      </c>
      <c r="C913">
        <v>8.642774008729335</v>
      </c>
    </row>
    <row r="914" spans="1:3" ht="12.75">
      <c r="A914">
        <v>814</v>
      </c>
      <c r="B914">
        <v>1</v>
      </c>
      <c r="C914">
        <v>11.259528638414707</v>
      </c>
    </row>
    <row r="915" spans="1:3" ht="12.75">
      <c r="A915">
        <v>815</v>
      </c>
      <c r="B915">
        <v>3</v>
      </c>
      <c r="C915">
        <v>8.730700003818463</v>
      </c>
    </row>
    <row r="916" spans="1:3" ht="12.75">
      <c r="A916">
        <v>816</v>
      </c>
      <c r="B916">
        <v>4</v>
      </c>
      <c r="C916">
        <v>9.463078976754453</v>
      </c>
    </row>
    <row r="917" spans="1:3" ht="12.75">
      <c r="A917">
        <v>817</v>
      </c>
      <c r="B917">
        <v>1</v>
      </c>
      <c r="C917">
        <v>10.731854533488386</v>
      </c>
    </row>
    <row r="918" spans="1:3" ht="12.75">
      <c r="A918">
        <v>818</v>
      </c>
      <c r="B918">
        <v>3</v>
      </c>
      <c r="C918">
        <v>8.42773653111577</v>
      </c>
    </row>
    <row r="919" spans="1:3" ht="12.75">
      <c r="A919">
        <v>819</v>
      </c>
      <c r="B919">
        <v>1</v>
      </c>
      <c r="C919">
        <v>10.414369963403363</v>
      </c>
    </row>
    <row r="920" spans="1:3" ht="12.75">
      <c r="A920">
        <v>820</v>
      </c>
      <c r="B920">
        <v>1</v>
      </c>
      <c r="C920">
        <v>9.837860666131927</v>
      </c>
    </row>
    <row r="921" spans="1:3" ht="12.75">
      <c r="A921">
        <v>821</v>
      </c>
      <c r="B921">
        <v>1</v>
      </c>
      <c r="C921">
        <v>10.001033327714863</v>
      </c>
    </row>
    <row r="922" spans="1:3" ht="12.75">
      <c r="A922">
        <v>822</v>
      </c>
      <c r="B922">
        <v>4</v>
      </c>
      <c r="C922">
        <v>10.292774968422451</v>
      </c>
    </row>
    <row r="923" spans="1:3" ht="12.75">
      <c r="A923">
        <v>823</v>
      </c>
      <c r="B923">
        <v>4</v>
      </c>
      <c r="C923">
        <v>10.062143020176045</v>
      </c>
    </row>
    <row r="924" spans="1:3" ht="12.75">
      <c r="A924">
        <v>824</v>
      </c>
      <c r="B924">
        <v>3</v>
      </c>
      <c r="C924">
        <v>11.071561593482055</v>
      </c>
    </row>
    <row r="925" spans="1:3" ht="12.75">
      <c r="A925">
        <v>825</v>
      </c>
      <c r="B925">
        <v>1</v>
      </c>
      <c r="C925">
        <v>10.033473397300424</v>
      </c>
    </row>
    <row r="926" spans="1:3" ht="12.75">
      <c r="A926">
        <v>826</v>
      </c>
      <c r="B926">
        <v>3</v>
      </c>
      <c r="C926">
        <v>8.206631534406219</v>
      </c>
    </row>
    <row r="927" spans="1:3" ht="12.75">
      <c r="A927">
        <v>827</v>
      </c>
      <c r="B927">
        <v>1</v>
      </c>
      <c r="C927">
        <v>10.3023292895453</v>
      </c>
    </row>
    <row r="928" spans="1:3" ht="12.75">
      <c r="A928">
        <v>828</v>
      </c>
      <c r="B928">
        <v>3</v>
      </c>
      <c r="C928">
        <v>10.847722940168715</v>
      </c>
    </row>
    <row r="929" spans="1:3" ht="12.75">
      <c r="A929">
        <v>829</v>
      </c>
      <c r="B929">
        <v>4</v>
      </c>
      <c r="C929">
        <v>10.16764225642711</v>
      </c>
    </row>
    <row r="930" spans="1:3" ht="12.75">
      <c r="A930">
        <v>830</v>
      </c>
      <c r="B930">
        <v>1</v>
      </c>
      <c r="C930">
        <v>10.577713168155594</v>
      </c>
    </row>
    <row r="931" spans="1:3" ht="12.75">
      <c r="A931">
        <v>831</v>
      </c>
      <c r="B931">
        <v>2</v>
      </c>
      <c r="C931">
        <v>10.611339379829314</v>
      </c>
    </row>
    <row r="932" spans="1:3" ht="12.75">
      <c r="A932">
        <v>832</v>
      </c>
      <c r="B932">
        <v>4</v>
      </c>
      <c r="C932">
        <v>8.095624972553935</v>
      </c>
    </row>
    <row r="933" spans="1:3" ht="12.75">
      <c r="A933">
        <v>833</v>
      </c>
      <c r="B933">
        <v>4</v>
      </c>
      <c r="C933">
        <v>8.629632287601332</v>
      </c>
    </row>
    <row r="934" spans="1:3" ht="12.75">
      <c r="A934">
        <v>834</v>
      </c>
      <c r="B934">
        <v>3</v>
      </c>
      <c r="C934">
        <v>7.864740986078533</v>
      </c>
    </row>
    <row r="935" spans="1:3" ht="12.75">
      <c r="A935">
        <v>835</v>
      </c>
      <c r="B935">
        <v>1</v>
      </c>
      <c r="C935">
        <v>8.983438775072068</v>
      </c>
    </row>
    <row r="936" spans="1:3" ht="12.75">
      <c r="A936">
        <v>836</v>
      </c>
      <c r="B936">
        <v>2</v>
      </c>
      <c r="C936">
        <v>9.666866598692172</v>
      </c>
    </row>
    <row r="937" spans="1:3" ht="12.75">
      <c r="A937">
        <v>837</v>
      </c>
      <c r="B937">
        <v>4</v>
      </c>
      <c r="C937">
        <v>7.560455868759604</v>
      </c>
    </row>
    <row r="938" spans="1:3" ht="12.75">
      <c r="A938">
        <v>838</v>
      </c>
      <c r="B938">
        <v>3</v>
      </c>
      <c r="C938">
        <v>9.891195174443919</v>
      </c>
    </row>
    <row r="939" spans="1:3" ht="12.75">
      <c r="A939">
        <v>839</v>
      </c>
      <c r="B939">
        <v>4</v>
      </c>
      <c r="C939">
        <v>9.31506184233494</v>
      </c>
    </row>
    <row r="940" spans="1:3" ht="12.75">
      <c r="A940">
        <v>840</v>
      </c>
      <c r="B940">
        <v>4</v>
      </c>
      <c r="C940">
        <v>8.95883610062685</v>
      </c>
    </row>
    <row r="941" spans="1:3" ht="12.75">
      <c r="A941">
        <v>841</v>
      </c>
      <c r="B941">
        <v>4</v>
      </c>
      <c r="C941">
        <v>9.919673340848627</v>
      </c>
    </row>
    <row r="942" spans="1:3" ht="12.75">
      <c r="A942">
        <v>842</v>
      </c>
      <c r="B942">
        <v>4</v>
      </c>
      <c r="C942">
        <v>9.359646582800169</v>
      </c>
    </row>
    <row r="943" spans="1:3" ht="12.75">
      <c r="A943">
        <v>843</v>
      </c>
      <c r="B943">
        <v>1</v>
      </c>
      <c r="C943">
        <v>9.797062397574715</v>
      </c>
    </row>
    <row r="944" spans="1:3" ht="12.75">
      <c r="A944">
        <v>844</v>
      </c>
      <c r="B944">
        <v>2</v>
      </c>
      <c r="C944">
        <v>9.923644152602849</v>
      </c>
    </row>
    <row r="945" spans="1:3" ht="12.75">
      <c r="A945">
        <v>845</v>
      </c>
      <c r="B945">
        <v>2</v>
      </c>
      <c r="C945">
        <v>10.559242807047283</v>
      </c>
    </row>
    <row r="946" spans="1:3" ht="12.75">
      <c r="A946">
        <v>846</v>
      </c>
      <c r="B946">
        <v>1</v>
      </c>
      <c r="C946">
        <v>7.861422889666935</v>
      </c>
    </row>
    <row r="947" spans="1:3" ht="12.75">
      <c r="A947">
        <v>847</v>
      </c>
      <c r="B947">
        <v>3</v>
      </c>
      <c r="C947">
        <v>8.760294921692976</v>
      </c>
    </row>
    <row r="948" spans="1:3" ht="12.75">
      <c r="A948">
        <v>848</v>
      </c>
      <c r="B948">
        <v>1</v>
      </c>
      <c r="C948">
        <v>9.707102644075466</v>
      </c>
    </row>
    <row r="949" spans="1:3" ht="12.75">
      <c r="A949">
        <v>849</v>
      </c>
      <c r="B949">
        <v>3</v>
      </c>
      <c r="C949">
        <v>8.811606354680162</v>
      </c>
    </row>
    <row r="950" spans="1:3" ht="12.75">
      <c r="A950">
        <v>850</v>
      </c>
      <c r="B950">
        <v>1</v>
      </c>
      <c r="C950">
        <v>10.129094081401476</v>
      </c>
    </row>
    <row r="951" spans="1:3" ht="12.75">
      <c r="A951">
        <v>851</v>
      </c>
      <c r="B951">
        <v>2</v>
      </c>
      <c r="C951">
        <v>11.27563113306745</v>
      </c>
    </row>
    <row r="952" spans="1:3" ht="12.75">
      <c r="A952">
        <v>852</v>
      </c>
      <c r="B952">
        <v>1</v>
      </c>
      <c r="C952">
        <v>10.675391130062483</v>
      </c>
    </row>
    <row r="953" spans="1:3" ht="12.75">
      <c r="A953">
        <v>853</v>
      </c>
      <c r="B953">
        <v>1</v>
      </c>
      <c r="C953">
        <v>10.100624724597594</v>
      </c>
    </row>
    <row r="954" spans="1:3" ht="12.75">
      <c r="A954">
        <v>854</v>
      </c>
      <c r="B954">
        <v>4</v>
      </c>
      <c r="C954">
        <v>9.590275076475415</v>
      </c>
    </row>
    <row r="955" spans="1:3" ht="12.75">
      <c r="A955">
        <v>855</v>
      </c>
      <c r="B955">
        <v>4</v>
      </c>
      <c r="C955">
        <v>7.562373203711158</v>
      </c>
    </row>
    <row r="956" spans="1:3" ht="12.75">
      <c r="A956">
        <v>856</v>
      </c>
      <c r="B956">
        <v>4</v>
      </c>
      <c r="C956">
        <v>10.68015990200638</v>
      </c>
    </row>
    <row r="957" spans="1:3" ht="12.75">
      <c r="A957">
        <v>857</v>
      </c>
      <c r="B957">
        <v>1</v>
      </c>
      <c r="C957">
        <v>13.65072763590755</v>
      </c>
    </row>
    <row r="958" spans="1:3" ht="12.75">
      <c r="A958">
        <v>858</v>
      </c>
      <c r="B958">
        <v>4</v>
      </c>
      <c r="C958">
        <v>9.627308735194024</v>
      </c>
    </row>
    <row r="959" spans="1:3" ht="12.75">
      <c r="A959">
        <v>859</v>
      </c>
      <c r="B959">
        <v>4</v>
      </c>
      <c r="C959">
        <v>8.057416067482965</v>
      </c>
    </row>
    <row r="960" spans="1:3" ht="12.75">
      <c r="A960">
        <v>860</v>
      </c>
      <c r="B960">
        <v>4</v>
      </c>
      <c r="C960">
        <v>10.445256391222136</v>
      </c>
    </row>
    <row r="961" spans="1:3" ht="12.75">
      <c r="A961">
        <v>861</v>
      </c>
      <c r="B961">
        <v>4</v>
      </c>
      <c r="C961">
        <v>9.690407999402705</v>
      </c>
    </row>
    <row r="962" spans="1:3" ht="12.75">
      <c r="A962">
        <v>862</v>
      </c>
      <c r="B962">
        <v>2</v>
      </c>
      <c r="C962">
        <v>8.401978686032438</v>
      </c>
    </row>
    <row r="963" spans="1:3" ht="12.75">
      <c r="A963">
        <v>863</v>
      </c>
      <c r="B963">
        <v>4</v>
      </c>
      <c r="C963">
        <v>9.887088440585579</v>
      </c>
    </row>
    <row r="964" spans="1:3" ht="12.75">
      <c r="A964">
        <v>864</v>
      </c>
      <c r="B964">
        <v>2</v>
      </c>
      <c r="C964">
        <v>9.052168898352834</v>
      </c>
    </row>
    <row r="965" spans="1:3" ht="12.75">
      <c r="A965">
        <v>865</v>
      </c>
      <c r="B965">
        <v>1</v>
      </c>
      <c r="C965">
        <v>8.89842612448438</v>
      </c>
    </row>
    <row r="966" spans="1:3" ht="12.75">
      <c r="A966">
        <v>866</v>
      </c>
      <c r="B966">
        <v>4</v>
      </c>
      <c r="C966">
        <v>6.503808105020812</v>
      </c>
    </row>
    <row r="967" spans="1:3" ht="12.75">
      <c r="A967">
        <v>867</v>
      </c>
      <c r="B967">
        <v>1</v>
      </c>
      <c r="C967">
        <v>11.331853988208735</v>
      </c>
    </row>
    <row r="968" spans="1:3" ht="12.75">
      <c r="A968">
        <v>868</v>
      </c>
      <c r="B968">
        <v>1</v>
      </c>
      <c r="C968">
        <v>8.991315574496054</v>
      </c>
    </row>
    <row r="969" spans="1:3" ht="12.75">
      <c r="A969">
        <v>869</v>
      </c>
      <c r="B969">
        <v>4</v>
      </c>
      <c r="C969">
        <v>8.822603653475822</v>
      </c>
    </row>
    <row r="970" spans="1:3" ht="12.75">
      <c r="A970">
        <v>870</v>
      </c>
      <c r="B970">
        <v>4</v>
      </c>
      <c r="C970">
        <v>7.702191936231388</v>
      </c>
    </row>
    <row r="971" spans="1:3" ht="12.75">
      <c r="A971">
        <v>871</v>
      </c>
      <c r="B971">
        <v>2</v>
      </c>
      <c r="C971">
        <v>9.410680335312094</v>
      </c>
    </row>
    <row r="972" spans="1:3" ht="12.75">
      <c r="A972">
        <v>872</v>
      </c>
      <c r="B972">
        <v>1</v>
      </c>
      <c r="C972">
        <v>10.100695099586513</v>
      </c>
    </row>
    <row r="973" spans="1:3" ht="12.75">
      <c r="A973">
        <v>873</v>
      </c>
      <c r="B973">
        <v>3</v>
      </c>
      <c r="C973">
        <v>7.708792672920678</v>
      </c>
    </row>
    <row r="974" spans="1:3" ht="12.75">
      <c r="A974">
        <v>874</v>
      </c>
      <c r="B974">
        <v>4</v>
      </c>
      <c r="C974">
        <v>9.731755506748685</v>
      </c>
    </row>
    <row r="975" spans="1:3" ht="12.75">
      <c r="A975">
        <v>875</v>
      </c>
      <c r="B975">
        <v>2</v>
      </c>
      <c r="C975">
        <v>9.247829648703766</v>
      </c>
    </row>
    <row r="976" spans="1:3" ht="12.75">
      <c r="A976">
        <v>876</v>
      </c>
      <c r="B976">
        <v>1</v>
      </c>
      <c r="C976">
        <v>8.905164705162393</v>
      </c>
    </row>
    <row r="977" spans="1:3" ht="12.75">
      <c r="A977">
        <v>877</v>
      </c>
      <c r="B977">
        <v>1</v>
      </c>
      <c r="C977">
        <v>9.18483045780609</v>
      </c>
    </row>
    <row r="978" spans="1:3" ht="12.75">
      <c r="A978">
        <v>878</v>
      </c>
      <c r="B978">
        <v>2</v>
      </c>
      <c r="C978">
        <v>11.494670614798933</v>
      </c>
    </row>
    <row r="979" spans="1:3" ht="12.75">
      <c r="A979">
        <v>879</v>
      </c>
      <c r="B979">
        <v>1</v>
      </c>
      <c r="C979">
        <v>10.984739806511643</v>
      </c>
    </row>
    <row r="980" spans="1:3" ht="12.75">
      <c r="A980">
        <v>880</v>
      </c>
      <c r="B980">
        <v>1</v>
      </c>
      <c r="C980">
        <v>10.30380351717176</v>
      </c>
    </row>
    <row r="981" spans="1:3" ht="12.75">
      <c r="A981">
        <v>881</v>
      </c>
      <c r="B981">
        <v>1</v>
      </c>
      <c r="C981">
        <v>10.389914704409016</v>
      </c>
    </row>
    <row r="982" spans="1:3" ht="12.75">
      <c r="A982">
        <v>882</v>
      </c>
      <c r="B982">
        <v>1</v>
      </c>
      <c r="C982">
        <v>10.05685213389569</v>
      </c>
    </row>
    <row r="983" spans="1:3" ht="12.75">
      <c r="A983">
        <v>883</v>
      </c>
      <c r="B983">
        <v>4</v>
      </c>
      <c r="C983">
        <v>7.917072889883878</v>
      </c>
    </row>
    <row r="984" spans="1:3" ht="12.75">
      <c r="A984">
        <v>884</v>
      </c>
      <c r="B984">
        <v>4</v>
      </c>
      <c r="C984">
        <v>10.91944276665052</v>
      </c>
    </row>
    <row r="985" spans="1:3" ht="12.75">
      <c r="A985">
        <v>885</v>
      </c>
      <c r="B985">
        <v>1</v>
      </c>
      <c r="C985">
        <v>10.001019468976748</v>
      </c>
    </row>
    <row r="986" spans="1:3" ht="12.75">
      <c r="A986">
        <v>886</v>
      </c>
      <c r="B986">
        <v>2</v>
      </c>
      <c r="C986">
        <v>10.203807841412063</v>
      </c>
    </row>
    <row r="987" spans="1:3" ht="12.75">
      <c r="A987">
        <v>887</v>
      </c>
      <c r="B987">
        <v>4</v>
      </c>
      <c r="C987">
        <v>8.681092238000197</v>
      </c>
    </row>
    <row r="988" spans="1:3" ht="12.75">
      <c r="A988">
        <v>888</v>
      </c>
      <c r="B988">
        <v>4</v>
      </c>
      <c r="C988">
        <v>8.981662384841842</v>
      </c>
    </row>
    <row r="989" spans="1:3" ht="12.75">
      <c r="A989">
        <v>889</v>
      </c>
      <c r="B989">
        <v>3</v>
      </c>
      <c r="C989">
        <v>7.150878525597808</v>
      </c>
    </row>
    <row r="990" spans="1:3" ht="12.75">
      <c r="A990">
        <v>890</v>
      </c>
      <c r="B990">
        <v>1</v>
      </c>
      <c r="C990">
        <v>8.742861537131654</v>
      </c>
    </row>
    <row r="991" spans="1:3" ht="12.75">
      <c r="A991">
        <v>891</v>
      </c>
      <c r="B991">
        <v>2</v>
      </c>
      <c r="C991">
        <v>9.602800358824174</v>
      </c>
    </row>
    <row r="992" spans="1:3" ht="12.75">
      <c r="A992">
        <v>892</v>
      </c>
      <c r="B992">
        <v>1</v>
      </c>
      <c r="C992">
        <v>10.053955723319689</v>
      </c>
    </row>
    <row r="993" spans="1:3" ht="12.75">
      <c r="A993">
        <v>893</v>
      </c>
      <c r="B993">
        <v>1</v>
      </c>
      <c r="C993">
        <v>10.26200867555869</v>
      </c>
    </row>
    <row r="994" spans="1:3" ht="12.75">
      <c r="A994">
        <v>894</v>
      </c>
      <c r="B994">
        <v>1</v>
      </c>
      <c r="C994">
        <v>8.864427442107672</v>
      </c>
    </row>
    <row r="995" spans="1:3" ht="12.75">
      <c r="A995">
        <v>895</v>
      </c>
      <c r="B995">
        <v>1</v>
      </c>
      <c r="C995">
        <v>9.891585548673648</v>
      </c>
    </row>
    <row r="996" spans="1:3" ht="12.75">
      <c r="A996">
        <v>896</v>
      </c>
      <c r="B996">
        <v>4</v>
      </c>
      <c r="C996">
        <v>9.336238629482148</v>
      </c>
    </row>
    <row r="997" spans="1:3" ht="12.75">
      <c r="A997">
        <v>897</v>
      </c>
      <c r="B997">
        <v>4</v>
      </c>
      <c r="C997">
        <v>7.6745125992668255</v>
      </c>
    </row>
    <row r="998" spans="1:3" ht="12.75">
      <c r="A998">
        <v>898</v>
      </c>
      <c r="B998">
        <v>4</v>
      </c>
      <c r="C998">
        <v>9.52259102342869</v>
      </c>
    </row>
    <row r="999" spans="1:3" ht="12.75">
      <c r="A999">
        <v>899</v>
      </c>
      <c r="B999">
        <v>4</v>
      </c>
      <c r="C999">
        <v>8.409492920262617</v>
      </c>
    </row>
    <row r="1000" spans="1:3" ht="12.75">
      <c r="A1000">
        <v>900</v>
      </c>
      <c r="B1000">
        <v>4</v>
      </c>
      <c r="C1000">
        <v>7.138218107180525</v>
      </c>
    </row>
    <row r="1001" spans="1:3" ht="12.75">
      <c r="A1001">
        <v>901</v>
      </c>
      <c r="B1001">
        <v>4</v>
      </c>
      <c r="C1001">
        <v>8.490356651693368</v>
      </c>
    </row>
    <row r="1002" spans="1:3" ht="12.75">
      <c r="A1002">
        <v>902</v>
      </c>
      <c r="B1002">
        <v>1</v>
      </c>
      <c r="C1002">
        <v>10.63527631164816</v>
      </c>
    </row>
    <row r="1003" spans="1:3" ht="12.75">
      <c r="A1003">
        <v>903</v>
      </c>
      <c r="B1003">
        <v>2</v>
      </c>
      <c r="C1003">
        <v>9.245933248372038</v>
      </c>
    </row>
    <row r="1004" spans="1:3" ht="12.75">
      <c r="A1004">
        <v>904</v>
      </c>
      <c r="B1004">
        <v>1</v>
      </c>
      <c r="C1004">
        <v>10.087811146165794</v>
      </c>
    </row>
    <row r="1005" spans="1:3" ht="12.75">
      <c r="A1005">
        <v>905</v>
      </c>
      <c r="B1005">
        <v>4</v>
      </c>
      <c r="C1005">
        <v>6.740350903734742</v>
      </c>
    </row>
    <row r="1006" spans="1:3" ht="12.75">
      <c r="A1006">
        <v>906</v>
      </c>
      <c r="B1006">
        <v>1</v>
      </c>
      <c r="C1006">
        <v>10.61921381516075</v>
      </c>
    </row>
    <row r="1007" spans="1:3" ht="12.75">
      <c r="A1007">
        <v>907</v>
      </c>
      <c r="B1007">
        <v>1</v>
      </c>
      <c r="C1007">
        <v>10.991733764498521</v>
      </c>
    </row>
    <row r="1008" spans="1:3" ht="12.75">
      <c r="A1008">
        <v>908</v>
      </c>
      <c r="B1008">
        <v>4</v>
      </c>
      <c r="C1008">
        <v>9.406287780842518</v>
      </c>
    </row>
    <row r="1009" spans="1:3" ht="12.75">
      <c r="A1009">
        <v>909</v>
      </c>
      <c r="B1009">
        <v>1</v>
      </c>
      <c r="C1009">
        <v>10.921028408261515</v>
      </c>
    </row>
    <row r="1010" spans="1:3" ht="12.75">
      <c r="A1010">
        <v>910</v>
      </c>
      <c r="B1010">
        <v>4</v>
      </c>
      <c r="C1010">
        <v>7.772963435857766</v>
      </c>
    </row>
    <row r="1011" spans="1:3" ht="12.75">
      <c r="A1011">
        <v>911</v>
      </c>
      <c r="B1011">
        <v>4</v>
      </c>
      <c r="C1011">
        <v>7.508884115759875</v>
      </c>
    </row>
    <row r="1012" spans="1:3" ht="12.75">
      <c r="A1012">
        <v>912</v>
      </c>
      <c r="B1012">
        <v>2</v>
      </c>
      <c r="C1012">
        <v>9.303573385661057</v>
      </c>
    </row>
    <row r="1013" spans="1:3" ht="12.75">
      <c r="A1013">
        <v>913</v>
      </c>
      <c r="B1013">
        <v>4</v>
      </c>
      <c r="C1013">
        <v>8.881259788378888</v>
      </c>
    </row>
    <row r="1014" spans="1:3" ht="12.75">
      <c r="A1014">
        <v>914</v>
      </c>
      <c r="B1014">
        <v>1</v>
      </c>
      <c r="C1014">
        <v>9.326025192325794</v>
      </c>
    </row>
    <row r="1015" spans="1:3" ht="12.75">
      <c r="A1015">
        <v>915</v>
      </c>
      <c r="B1015">
        <v>4</v>
      </c>
      <c r="C1015">
        <v>7.77423914619637</v>
      </c>
    </row>
    <row r="1016" spans="1:3" ht="12.75">
      <c r="A1016">
        <v>916</v>
      </c>
      <c r="B1016">
        <v>2</v>
      </c>
      <c r="C1016">
        <v>8.115845674789105</v>
      </c>
    </row>
    <row r="1017" spans="1:3" ht="12.75">
      <c r="A1017">
        <v>917</v>
      </c>
      <c r="B1017">
        <v>1</v>
      </c>
      <c r="C1017">
        <v>9.51950399246863</v>
      </c>
    </row>
    <row r="1018" spans="1:3" ht="12.75">
      <c r="A1018">
        <v>918</v>
      </c>
      <c r="B1018">
        <v>4</v>
      </c>
      <c r="C1018">
        <v>9.556594026299038</v>
      </c>
    </row>
    <row r="1019" spans="1:3" ht="12.75">
      <c r="A1019">
        <v>919</v>
      </c>
      <c r="B1019">
        <v>3</v>
      </c>
      <c r="C1019">
        <v>10.118118174669364</v>
      </c>
    </row>
    <row r="1020" spans="1:3" ht="12.75">
      <c r="A1020">
        <v>920</v>
      </c>
      <c r="B1020">
        <v>4</v>
      </c>
      <c r="C1020">
        <v>8.343518747770986</v>
      </c>
    </row>
    <row r="1021" spans="1:3" ht="12.75">
      <c r="A1021">
        <v>921</v>
      </c>
      <c r="B1021">
        <v>1</v>
      </c>
      <c r="C1021">
        <v>8.945280064527733</v>
      </c>
    </row>
    <row r="1022" spans="1:3" ht="12.75">
      <c r="A1022">
        <v>922</v>
      </c>
      <c r="B1022">
        <v>4</v>
      </c>
      <c r="C1022">
        <v>8.998914512275126</v>
      </c>
    </row>
    <row r="1023" spans="1:3" ht="12.75">
      <c r="A1023">
        <v>923</v>
      </c>
      <c r="B1023">
        <v>2</v>
      </c>
      <c r="C1023">
        <v>8.5401581524067</v>
      </c>
    </row>
    <row r="1024" spans="1:3" ht="12.75">
      <c r="A1024">
        <v>924</v>
      </c>
      <c r="B1024">
        <v>4</v>
      </c>
      <c r="C1024">
        <v>10.894202335817116</v>
      </c>
    </row>
    <row r="1025" spans="1:3" ht="12.75">
      <c r="A1025">
        <v>925</v>
      </c>
      <c r="B1025">
        <v>1</v>
      </c>
      <c r="C1025">
        <v>10.102334812293332</v>
      </c>
    </row>
    <row r="1026" spans="1:3" ht="12.75">
      <c r="A1026">
        <v>926</v>
      </c>
      <c r="B1026">
        <v>4</v>
      </c>
      <c r="C1026">
        <v>8.134333615572418</v>
      </c>
    </row>
    <row r="1027" spans="1:3" ht="12.75">
      <c r="A1027">
        <v>927</v>
      </c>
      <c r="B1027">
        <v>4</v>
      </c>
      <c r="C1027">
        <v>8.383894562168466</v>
      </c>
    </row>
    <row r="1028" spans="1:3" ht="12.75">
      <c r="A1028">
        <v>928</v>
      </c>
      <c r="B1028">
        <v>1</v>
      </c>
      <c r="C1028">
        <v>10.992920939345751</v>
      </c>
    </row>
    <row r="1029" spans="1:3" ht="12.75">
      <c r="A1029">
        <v>929</v>
      </c>
      <c r="B1029">
        <v>4</v>
      </c>
      <c r="C1029">
        <v>8.427958498893148</v>
      </c>
    </row>
    <row r="1030" spans="1:3" ht="12.75">
      <c r="A1030">
        <v>930</v>
      </c>
      <c r="B1030">
        <v>4</v>
      </c>
      <c r="C1030">
        <v>9.288082187336059</v>
      </c>
    </row>
    <row r="1031" spans="1:3" ht="12.75">
      <c r="A1031">
        <v>931</v>
      </c>
      <c r="B1031">
        <v>4</v>
      </c>
      <c r="C1031">
        <v>9.690111047116416</v>
      </c>
    </row>
    <row r="1032" spans="1:3" ht="12.75">
      <c r="A1032">
        <v>932</v>
      </c>
      <c r="B1032">
        <v>3</v>
      </c>
      <c r="C1032">
        <v>8.354716205048796</v>
      </c>
    </row>
    <row r="1033" spans="1:3" ht="12.75">
      <c r="A1033">
        <v>933</v>
      </c>
      <c r="B1033">
        <v>2</v>
      </c>
      <c r="C1033">
        <v>9.571698482687298</v>
      </c>
    </row>
    <row r="1034" spans="1:3" ht="12.75">
      <c r="A1034">
        <v>934</v>
      </c>
      <c r="B1034">
        <v>1</v>
      </c>
      <c r="C1034">
        <v>11.009476455304988</v>
      </c>
    </row>
    <row r="1035" spans="1:3" ht="12.75">
      <c r="A1035">
        <v>935</v>
      </c>
      <c r="B1035">
        <v>1</v>
      </c>
      <c r="C1035">
        <v>10.223706947374886</v>
      </c>
    </row>
    <row r="1036" spans="1:3" ht="12.75">
      <c r="A1036">
        <v>936</v>
      </c>
      <c r="B1036">
        <v>1</v>
      </c>
      <c r="C1036">
        <v>8.699506645692475</v>
      </c>
    </row>
    <row r="1037" spans="1:3" ht="12.75">
      <c r="A1037">
        <v>937</v>
      </c>
      <c r="B1037">
        <v>4</v>
      </c>
      <c r="C1037">
        <v>8.228790316902977</v>
      </c>
    </row>
    <row r="1038" spans="1:3" ht="12.75">
      <c r="A1038">
        <v>938</v>
      </c>
      <c r="B1038">
        <v>3</v>
      </c>
      <c r="C1038">
        <v>6.931951853009835</v>
      </c>
    </row>
    <row r="1039" spans="1:3" ht="12.75">
      <c r="A1039">
        <v>939</v>
      </c>
      <c r="B1039">
        <v>1</v>
      </c>
      <c r="C1039">
        <v>9.659407485237777</v>
      </c>
    </row>
    <row r="1040" spans="1:3" ht="12.75">
      <c r="A1040">
        <v>940</v>
      </c>
      <c r="B1040">
        <v>4</v>
      </c>
      <c r="C1040">
        <v>9.529807826394514</v>
      </c>
    </row>
    <row r="1041" spans="1:3" ht="12.75">
      <c r="A1041">
        <v>941</v>
      </c>
      <c r="B1041">
        <v>4</v>
      </c>
      <c r="C1041">
        <v>9.837452832221544</v>
      </c>
    </row>
    <row r="1042" spans="1:3" ht="12.75">
      <c r="A1042">
        <v>942</v>
      </c>
      <c r="B1042">
        <v>1</v>
      </c>
      <c r="C1042">
        <v>9.025244121915458</v>
      </c>
    </row>
    <row r="1043" spans="1:3" ht="12.75">
      <c r="A1043">
        <v>943</v>
      </c>
      <c r="B1043">
        <v>3</v>
      </c>
      <c r="C1043">
        <v>9.405649563677315</v>
      </c>
    </row>
    <row r="1044" spans="1:3" ht="12.75">
      <c r="A1044">
        <v>944</v>
      </c>
      <c r="B1044">
        <v>4</v>
      </c>
      <c r="C1044">
        <v>9.405947870224903</v>
      </c>
    </row>
    <row r="1045" spans="1:3" ht="12.75">
      <c r="A1045">
        <v>945</v>
      </c>
      <c r="B1045">
        <v>4</v>
      </c>
      <c r="C1045">
        <v>9.889249506540349</v>
      </c>
    </row>
    <row r="1046" spans="1:3" ht="12.75">
      <c r="A1046">
        <v>946</v>
      </c>
      <c r="B1046">
        <v>1</v>
      </c>
      <c r="C1046">
        <v>10.593582916607557</v>
      </c>
    </row>
    <row r="1047" spans="1:3" ht="12.75">
      <c r="A1047">
        <v>947</v>
      </c>
      <c r="B1047">
        <v>3</v>
      </c>
      <c r="C1047">
        <v>9.794592016078745</v>
      </c>
    </row>
    <row r="1048" spans="1:3" ht="12.75">
      <c r="A1048">
        <v>948</v>
      </c>
      <c r="B1048">
        <v>1</v>
      </c>
      <c r="C1048">
        <v>10.544167103014622</v>
      </c>
    </row>
    <row r="1049" spans="1:3" ht="12.75">
      <c r="A1049">
        <v>949</v>
      </c>
      <c r="B1049">
        <v>4</v>
      </c>
      <c r="C1049">
        <v>8.640723555445234</v>
      </c>
    </row>
    <row r="1050" spans="1:3" ht="12.75">
      <c r="A1050">
        <v>950</v>
      </c>
      <c r="B1050">
        <v>1</v>
      </c>
      <c r="C1050">
        <v>11.205814742982396</v>
      </c>
    </row>
    <row r="1051" spans="1:3" ht="12.75">
      <c r="A1051">
        <v>951</v>
      </c>
      <c r="B1051">
        <v>3</v>
      </c>
      <c r="C1051">
        <v>8.85361776744158</v>
      </c>
    </row>
    <row r="1052" spans="1:3" ht="12.75">
      <c r="A1052">
        <v>952</v>
      </c>
      <c r="B1052">
        <v>4</v>
      </c>
      <c r="C1052">
        <v>9.46119670106556</v>
      </c>
    </row>
    <row r="1053" spans="1:3" ht="12.75">
      <c r="A1053">
        <v>953</v>
      </c>
      <c r="B1053">
        <v>1</v>
      </c>
      <c r="C1053">
        <v>10.636521741332487</v>
      </c>
    </row>
    <row r="1054" spans="1:3" ht="12.75">
      <c r="A1054">
        <v>954</v>
      </c>
      <c r="B1054">
        <v>3</v>
      </c>
      <c r="C1054">
        <v>8.539349797359215</v>
      </c>
    </row>
    <row r="1055" spans="1:3" ht="12.75">
      <c r="A1055">
        <v>955</v>
      </c>
      <c r="B1055">
        <v>1</v>
      </c>
      <c r="C1055">
        <v>10.21647198581449</v>
      </c>
    </row>
    <row r="1056" spans="1:3" ht="12.75">
      <c r="A1056">
        <v>956</v>
      </c>
      <c r="B1056">
        <v>1</v>
      </c>
      <c r="C1056">
        <v>9.813770589892604</v>
      </c>
    </row>
    <row r="1057" spans="1:3" ht="12.75">
      <c r="A1057">
        <v>957</v>
      </c>
      <c r="B1057">
        <v>1</v>
      </c>
      <c r="C1057">
        <v>9.88024004601385</v>
      </c>
    </row>
    <row r="1058" spans="1:3" ht="12.75">
      <c r="A1058">
        <v>958</v>
      </c>
      <c r="B1058">
        <v>4</v>
      </c>
      <c r="C1058">
        <v>10.41584212932172</v>
      </c>
    </row>
    <row r="1059" spans="1:3" ht="12.75">
      <c r="A1059">
        <v>959</v>
      </c>
      <c r="B1059">
        <v>4</v>
      </c>
      <c r="C1059">
        <v>8.93110593880032</v>
      </c>
    </row>
    <row r="1060" spans="1:3" ht="12.75">
      <c r="A1060">
        <v>960</v>
      </c>
      <c r="B1060">
        <v>3</v>
      </c>
      <c r="C1060">
        <v>9.54053794070176</v>
      </c>
    </row>
    <row r="1061" spans="1:3" ht="12.75">
      <c r="A1061">
        <v>961</v>
      </c>
      <c r="B1061">
        <v>4</v>
      </c>
      <c r="C1061">
        <v>10.017833899625556</v>
      </c>
    </row>
    <row r="1062" spans="1:3" ht="12.75">
      <c r="A1062">
        <v>962</v>
      </c>
      <c r="B1062">
        <v>4</v>
      </c>
      <c r="C1062">
        <v>8.989734048447067</v>
      </c>
    </row>
    <row r="1063" spans="1:3" ht="12.75">
      <c r="A1063">
        <v>963</v>
      </c>
      <c r="B1063">
        <v>1</v>
      </c>
      <c r="C1063">
        <v>8.921533160166323</v>
      </c>
    </row>
    <row r="1064" spans="1:3" ht="12.75">
      <c r="A1064">
        <v>964</v>
      </c>
      <c r="B1064">
        <v>4</v>
      </c>
      <c r="C1064">
        <v>9.344801727175023</v>
      </c>
    </row>
    <row r="1065" spans="1:3" ht="12.75">
      <c r="A1065">
        <v>965</v>
      </c>
      <c r="B1065">
        <v>4</v>
      </c>
      <c r="C1065">
        <v>10.74939116119574</v>
      </c>
    </row>
    <row r="1066" spans="1:3" ht="12.75">
      <c r="A1066">
        <v>966</v>
      </c>
      <c r="B1066">
        <v>4</v>
      </c>
      <c r="C1066">
        <v>9.767831255663184</v>
      </c>
    </row>
    <row r="1067" spans="1:3" ht="12.75">
      <c r="A1067">
        <v>967</v>
      </c>
      <c r="B1067">
        <v>2</v>
      </c>
      <c r="C1067">
        <v>11.164331653287956</v>
      </c>
    </row>
    <row r="1068" spans="1:3" ht="12.75">
      <c r="A1068">
        <v>968</v>
      </c>
      <c r="B1068">
        <v>4</v>
      </c>
      <c r="C1068">
        <v>8.356912906672587</v>
      </c>
    </row>
    <row r="1069" spans="1:3" ht="12.75">
      <c r="A1069">
        <v>969</v>
      </c>
      <c r="B1069">
        <v>1</v>
      </c>
      <c r="C1069">
        <v>9.150006723171353</v>
      </c>
    </row>
    <row r="1070" spans="1:3" ht="12.75">
      <c r="A1070">
        <v>970</v>
      </c>
      <c r="B1070">
        <v>4</v>
      </c>
      <c r="C1070">
        <v>9.145563863831798</v>
      </c>
    </row>
    <row r="1071" spans="1:3" ht="12.75">
      <c r="A1071">
        <v>971</v>
      </c>
      <c r="B1071">
        <v>2</v>
      </c>
      <c r="C1071">
        <v>9.965397917190886</v>
      </c>
    </row>
    <row r="1072" spans="1:3" ht="12.75">
      <c r="A1072">
        <v>972</v>
      </c>
      <c r="B1072">
        <v>4</v>
      </c>
      <c r="C1072">
        <v>10.461452618349139</v>
      </c>
    </row>
    <row r="1073" spans="1:3" ht="12.75">
      <c r="A1073">
        <v>973</v>
      </c>
      <c r="B1073">
        <v>1</v>
      </c>
      <c r="C1073">
        <v>10.877282568542316</v>
      </c>
    </row>
    <row r="1074" spans="1:3" ht="12.75">
      <c r="A1074">
        <v>974</v>
      </c>
      <c r="B1074">
        <v>4</v>
      </c>
      <c r="C1074">
        <v>7.9136793842838635</v>
      </c>
    </row>
    <row r="1075" spans="1:3" ht="12.75">
      <c r="A1075">
        <v>975</v>
      </c>
      <c r="B1075">
        <v>4</v>
      </c>
      <c r="C1075">
        <v>9.315733485346442</v>
      </c>
    </row>
    <row r="1076" spans="1:3" ht="12.75">
      <c r="A1076">
        <v>976</v>
      </c>
      <c r="B1076">
        <v>1</v>
      </c>
      <c r="C1076">
        <v>11.736733685402509</v>
      </c>
    </row>
    <row r="1077" spans="1:3" ht="12.75">
      <c r="A1077">
        <v>977</v>
      </c>
      <c r="B1077">
        <v>4</v>
      </c>
      <c r="C1077">
        <v>8.76742537560784</v>
      </c>
    </row>
    <row r="1078" spans="1:3" ht="12.75">
      <c r="A1078">
        <v>978</v>
      </c>
      <c r="B1078">
        <v>4</v>
      </c>
      <c r="C1078">
        <v>9.309060591251207</v>
      </c>
    </row>
    <row r="1079" spans="1:3" ht="12.75">
      <c r="A1079">
        <v>979</v>
      </c>
      <c r="B1079">
        <v>1</v>
      </c>
      <c r="C1079">
        <v>9.78666065579142</v>
      </c>
    </row>
    <row r="1080" spans="1:3" ht="12.75">
      <c r="A1080">
        <v>980</v>
      </c>
      <c r="B1080">
        <v>3</v>
      </c>
      <c r="C1080">
        <v>9.938444507861188</v>
      </c>
    </row>
    <row r="1081" spans="1:3" ht="12.75">
      <c r="A1081">
        <v>981</v>
      </c>
      <c r="B1081">
        <v>2</v>
      </c>
      <c r="C1081">
        <v>10.475322020075161</v>
      </c>
    </row>
    <row r="1082" spans="1:3" ht="12.75">
      <c r="A1082">
        <v>982</v>
      </c>
      <c r="B1082">
        <v>1</v>
      </c>
      <c r="C1082">
        <v>8.873936230610147</v>
      </c>
    </row>
    <row r="1083" spans="1:3" ht="12.75">
      <c r="A1083">
        <v>983</v>
      </c>
      <c r="B1083">
        <v>3</v>
      </c>
      <c r="C1083">
        <v>8.956783963152807</v>
      </c>
    </row>
    <row r="1084" spans="1:3" ht="12.75">
      <c r="A1084">
        <v>984</v>
      </c>
      <c r="B1084">
        <v>1</v>
      </c>
      <c r="C1084">
        <v>9.636033172845531</v>
      </c>
    </row>
    <row r="1085" spans="1:3" ht="12.75">
      <c r="A1085">
        <v>985</v>
      </c>
      <c r="B1085">
        <v>3</v>
      </c>
      <c r="C1085">
        <v>8.83050506904756</v>
      </c>
    </row>
    <row r="1086" spans="1:3" ht="12.75">
      <c r="A1086">
        <v>986</v>
      </c>
      <c r="B1086">
        <v>1</v>
      </c>
      <c r="C1086">
        <v>10.01668165309796</v>
      </c>
    </row>
    <row r="1087" spans="1:3" ht="12.75">
      <c r="A1087">
        <v>987</v>
      </c>
      <c r="B1087">
        <v>2</v>
      </c>
      <c r="C1087">
        <v>11.470094200937234</v>
      </c>
    </row>
    <row r="1088" spans="1:3" ht="12.75">
      <c r="A1088">
        <v>988</v>
      </c>
      <c r="B1088">
        <v>1</v>
      </c>
      <c r="C1088">
        <v>11.916887671529619</v>
      </c>
    </row>
    <row r="1089" spans="1:3" ht="12.75">
      <c r="A1089">
        <v>989</v>
      </c>
      <c r="B1089">
        <v>1</v>
      </c>
      <c r="C1089">
        <v>8.69499384054806</v>
      </c>
    </row>
    <row r="1090" spans="1:3" ht="12.75">
      <c r="A1090">
        <v>990</v>
      </c>
      <c r="B1090">
        <v>4</v>
      </c>
      <c r="C1090">
        <v>9.645590912631283</v>
      </c>
    </row>
    <row r="1091" spans="1:3" ht="12.75">
      <c r="A1091">
        <v>991</v>
      </c>
      <c r="B1091">
        <v>2</v>
      </c>
      <c r="C1091">
        <v>8.797306033192262</v>
      </c>
    </row>
    <row r="1092" spans="1:3" ht="12.75">
      <c r="A1092">
        <v>992</v>
      </c>
      <c r="B1092">
        <v>1</v>
      </c>
      <c r="C1092">
        <v>10.449928997761218</v>
      </c>
    </row>
    <row r="1093" spans="1:3" ht="12.75">
      <c r="A1093">
        <v>993</v>
      </c>
      <c r="B1093">
        <v>1</v>
      </c>
      <c r="C1093">
        <v>10.364914017448234</v>
      </c>
    </row>
    <row r="1094" spans="1:3" ht="12.75">
      <c r="A1094">
        <v>994</v>
      </c>
      <c r="B1094">
        <v>1</v>
      </c>
      <c r="C1094">
        <v>10.001727125478107</v>
      </c>
    </row>
    <row r="1095" spans="1:3" ht="12.75">
      <c r="A1095">
        <v>995</v>
      </c>
      <c r="B1095">
        <v>4</v>
      </c>
      <c r="C1095">
        <v>8.381858961112037</v>
      </c>
    </row>
    <row r="1096" spans="1:3" ht="12.75">
      <c r="A1096">
        <v>996</v>
      </c>
      <c r="B1096">
        <v>1</v>
      </c>
      <c r="C1096">
        <v>10.013828376657587</v>
      </c>
    </row>
    <row r="1097" spans="1:3" ht="12.75">
      <c r="A1097">
        <v>997</v>
      </c>
      <c r="B1097">
        <v>1</v>
      </c>
      <c r="C1097">
        <v>11.165397829406729</v>
      </c>
    </row>
    <row r="1098" spans="1:3" ht="12.75">
      <c r="A1098">
        <v>998</v>
      </c>
      <c r="B1098">
        <v>1</v>
      </c>
      <c r="C1098">
        <v>9.065618262222952</v>
      </c>
    </row>
    <row r="1099" spans="1:3" ht="12.75">
      <c r="A1099">
        <v>999</v>
      </c>
      <c r="B1099">
        <v>1</v>
      </c>
      <c r="C1099">
        <v>9.561988964857294</v>
      </c>
    </row>
    <row r="1100" spans="1:3" ht="12.75">
      <c r="A1100">
        <v>1000</v>
      </c>
      <c r="B1100">
        <v>1</v>
      </c>
      <c r="C1100">
        <v>11.712011520062566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22"/>
  <sheetViews>
    <sheetView workbookViewId="0" topLeftCell="A1">
      <selection activeCell="D23" sqref="D23"/>
    </sheetView>
  </sheetViews>
  <sheetFormatPr defaultColWidth="9.140625" defaultRowHeight="12.75"/>
  <cols>
    <col min="1" max="1" width="9.57421875" style="0" customWidth="1"/>
  </cols>
  <sheetData>
    <row r="1" spans="1:3" ht="12.75">
      <c r="A1" s="61"/>
      <c r="B1" s="3"/>
      <c r="C1" s="21"/>
    </row>
    <row r="2" spans="2:3" ht="12.75">
      <c r="B2" s="3"/>
      <c r="C2" s="21"/>
    </row>
    <row r="3" spans="2:3" ht="12.75">
      <c r="B3" s="3"/>
      <c r="C3" s="21"/>
    </row>
    <row r="4" spans="2:3" ht="12.75">
      <c r="B4" s="3"/>
      <c r="C4" s="21"/>
    </row>
    <row r="5" spans="2:3" ht="12.75">
      <c r="B5" s="3"/>
      <c r="C5" s="21"/>
    </row>
    <row r="6" spans="2:3" ht="12.75">
      <c r="B6" s="3" t="s">
        <v>95</v>
      </c>
      <c r="C6" s="21"/>
    </row>
    <row r="7" spans="1:7" ht="12.75">
      <c r="A7" s="79" t="s">
        <v>98</v>
      </c>
      <c r="B7" s="12"/>
      <c r="C7" s="80" t="s">
        <v>96</v>
      </c>
      <c r="D7" s="12"/>
      <c r="E7" s="81"/>
      <c r="F7" s="81" t="s">
        <v>97</v>
      </c>
      <c r="G7" s="81"/>
    </row>
    <row r="8" spans="1:7" ht="12.75">
      <c r="A8" s="79"/>
      <c r="B8" s="12" t="s">
        <v>76</v>
      </c>
      <c r="C8" s="80" t="s">
        <v>75</v>
      </c>
      <c r="D8" s="12" t="s">
        <v>99</v>
      </c>
      <c r="E8" s="81" t="s">
        <v>76</v>
      </c>
      <c r="F8" s="81" t="s">
        <v>75</v>
      </c>
      <c r="G8" s="81" t="s">
        <v>99</v>
      </c>
    </row>
    <row r="9" spans="1:7" ht="12.75">
      <c r="A9">
        <v>1</v>
      </c>
      <c r="B9" s="82">
        <v>0.08</v>
      </c>
      <c r="C9" s="2">
        <v>0.94</v>
      </c>
      <c r="D9" s="56" t="s">
        <v>101</v>
      </c>
      <c r="E9" s="7">
        <v>0.08</v>
      </c>
      <c r="F9" s="7">
        <v>1.39</v>
      </c>
      <c r="G9" s="56" t="s">
        <v>101</v>
      </c>
    </row>
    <row r="10" spans="1:7" ht="12.75">
      <c r="A10">
        <v>2</v>
      </c>
      <c r="B10" s="82">
        <v>0.04</v>
      </c>
      <c r="C10" s="2">
        <v>1.12</v>
      </c>
      <c r="D10" s="56" t="s">
        <v>101</v>
      </c>
      <c r="E10" s="7">
        <v>0</v>
      </c>
      <c r="F10" s="7">
        <v>0.91</v>
      </c>
      <c r="G10" s="56" t="s">
        <v>102</v>
      </c>
    </row>
    <row r="11" spans="1:7" ht="12.75">
      <c r="A11">
        <v>3</v>
      </c>
      <c r="B11" s="82">
        <v>0.14</v>
      </c>
      <c r="C11" s="82">
        <v>0.69</v>
      </c>
      <c r="D11" s="56" t="s">
        <v>102</v>
      </c>
      <c r="E11" s="7">
        <v>0</v>
      </c>
      <c r="F11" s="7">
        <v>0.78</v>
      </c>
      <c r="G11" s="56" t="s">
        <v>102</v>
      </c>
    </row>
    <row r="12" spans="1:7" ht="12.75">
      <c r="A12">
        <v>4</v>
      </c>
      <c r="B12" s="82">
        <v>0.08</v>
      </c>
      <c r="C12" s="82">
        <v>0.84</v>
      </c>
      <c r="D12" s="56" t="s">
        <v>101</v>
      </c>
      <c r="E12" s="7">
        <v>0.06</v>
      </c>
      <c r="F12" s="7">
        <v>0.53</v>
      </c>
      <c r="G12" s="56" t="s">
        <v>102</v>
      </c>
    </row>
    <row r="13" spans="1:7" ht="12.75">
      <c r="A13">
        <v>5</v>
      </c>
      <c r="B13" s="82">
        <v>0.14</v>
      </c>
      <c r="C13" s="82">
        <v>1.31</v>
      </c>
      <c r="D13" s="56" t="s">
        <v>101</v>
      </c>
      <c r="E13" s="7">
        <v>0.28</v>
      </c>
      <c r="F13" s="7">
        <v>1.53</v>
      </c>
      <c r="G13" s="56" t="s">
        <v>101</v>
      </c>
    </row>
    <row r="14" spans="1:7" ht="12.75">
      <c r="A14">
        <v>6</v>
      </c>
      <c r="B14" s="82">
        <v>0.04</v>
      </c>
      <c r="C14" s="82">
        <v>0.92</v>
      </c>
      <c r="D14" s="56" t="s">
        <v>101</v>
      </c>
      <c r="E14" s="7">
        <v>0.36</v>
      </c>
      <c r="F14" s="7">
        <v>1.64</v>
      </c>
      <c r="G14" s="56" t="s">
        <v>101</v>
      </c>
    </row>
    <row r="15" spans="1:7" ht="12.75">
      <c r="A15">
        <v>7</v>
      </c>
      <c r="B15" s="82">
        <v>0.02</v>
      </c>
      <c r="C15" s="2">
        <v>0.81</v>
      </c>
      <c r="D15" s="56" t="s">
        <v>101</v>
      </c>
      <c r="E15" s="7">
        <v>0.14</v>
      </c>
      <c r="F15" s="7">
        <v>0.98</v>
      </c>
      <c r="G15" s="56" t="s">
        <v>102</v>
      </c>
    </row>
    <row r="16" spans="1:7" ht="12.75">
      <c r="A16">
        <v>8</v>
      </c>
      <c r="B16" s="82">
        <v>0.1</v>
      </c>
      <c r="C16" s="2">
        <v>1.1</v>
      </c>
      <c r="D16" s="56" t="s">
        <v>101</v>
      </c>
      <c r="E16" s="7">
        <v>0</v>
      </c>
      <c r="F16" s="7">
        <v>0.26</v>
      </c>
      <c r="G16" s="56" t="s">
        <v>102</v>
      </c>
    </row>
    <row r="17" spans="1:7" ht="12.75">
      <c r="A17">
        <v>9</v>
      </c>
      <c r="B17" s="82">
        <v>0.14</v>
      </c>
      <c r="C17" s="2">
        <v>0.98</v>
      </c>
      <c r="D17" s="56" t="s">
        <v>101</v>
      </c>
      <c r="E17" s="7">
        <v>0.12</v>
      </c>
      <c r="F17" s="7">
        <v>1.2</v>
      </c>
      <c r="G17" s="56" t="s">
        <v>102</v>
      </c>
    </row>
    <row r="18" spans="1:7" ht="12.75">
      <c r="A18">
        <v>10</v>
      </c>
      <c r="B18" s="82">
        <v>0.06</v>
      </c>
      <c r="C18" s="2">
        <v>0.93</v>
      </c>
      <c r="D18" s="56" t="s">
        <v>101</v>
      </c>
      <c r="E18" s="7">
        <v>0.02</v>
      </c>
      <c r="F18" s="7">
        <v>1.14</v>
      </c>
      <c r="G18" s="56" t="s">
        <v>102</v>
      </c>
    </row>
    <row r="19" spans="1:7" ht="12.75">
      <c r="A19" s="79" t="s">
        <v>68</v>
      </c>
      <c r="B19" s="13">
        <f>AVERAGE(B9:B18)</f>
        <v>0.084</v>
      </c>
      <c r="C19" s="13">
        <f>AVERAGE(C9:C18)</f>
        <v>0.9640000000000001</v>
      </c>
      <c r="D19" s="84"/>
      <c r="E19" s="83">
        <f>AVERAGE(E9:E18)</f>
        <v>0.10600000000000001</v>
      </c>
      <c r="F19" s="83">
        <f>AVERAGE(F9:F18)</f>
        <v>1.036</v>
      </c>
      <c r="G19" s="81"/>
    </row>
    <row r="20" spans="1:7" ht="12.75">
      <c r="A20" s="79" t="s">
        <v>100</v>
      </c>
      <c r="B20" s="13">
        <f>SQRT(VAR(B9:B18))</f>
        <v>0.04501851470969103</v>
      </c>
      <c r="C20" s="13">
        <f>SQRT(VAR(C9:C18))</f>
        <v>0.17658488673219525</v>
      </c>
      <c r="D20" s="84"/>
      <c r="E20" s="83">
        <f>SQRT(VAR(E9:E18))</f>
        <v>0.12473972903610141</v>
      </c>
      <c r="F20" s="83">
        <f>SQRT(VAR(F9:F18))</f>
        <v>0.4364808765061256</v>
      </c>
      <c r="G20" s="81"/>
    </row>
    <row r="21" spans="2:3" ht="12.75">
      <c r="B21" s="16"/>
      <c r="C21" s="21"/>
    </row>
    <row r="22" spans="2:3" ht="12.75">
      <c r="B22" s="16"/>
      <c r="C22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14"/>
  <sheetViews>
    <sheetView workbookViewId="0" topLeftCell="A87">
      <selection activeCell="J114" sqref="J114"/>
    </sheetView>
  </sheetViews>
  <sheetFormatPr defaultColWidth="9.140625" defaultRowHeight="12.75"/>
  <cols>
    <col min="5" max="5" width="13.7109375" style="0" customWidth="1"/>
    <col min="6" max="6" width="9.57421875" style="0" bestFit="1" customWidth="1"/>
    <col min="9" max="10" width="12.421875" style="0" bestFit="1" customWidth="1"/>
  </cols>
  <sheetData>
    <row r="1" ht="12.75">
      <c r="A1">
        <f>EXP(1)</f>
        <v>2.718281828459045</v>
      </c>
    </row>
    <row r="3" ht="12.75">
      <c r="A3">
        <f>LOG(EXP(1))</f>
        <v>0.4342944819032518</v>
      </c>
    </row>
    <row r="11" ht="12.75">
      <c r="F11" s="62">
        <f>1000*LOG(1122/997)/LOG(EXP(1))</f>
        <v>118.11731612080338</v>
      </c>
    </row>
    <row r="16" ht="12.75">
      <c r="J16">
        <f>(1/(SQRT(2*PI())*G$23))*EXP(-((F18-F$22)^2)/2*G$23)</f>
        <v>0</v>
      </c>
    </row>
    <row r="17" spans="5:12" ht="12.75">
      <c r="E17" t="s">
        <v>66</v>
      </c>
      <c r="G17" t="s">
        <v>64</v>
      </c>
      <c r="H17" t="s">
        <v>69</v>
      </c>
      <c r="I17" t="s">
        <v>70</v>
      </c>
      <c r="J17" t="s">
        <v>71</v>
      </c>
      <c r="K17" t="s">
        <v>72</v>
      </c>
      <c r="L17" t="s">
        <v>74</v>
      </c>
    </row>
    <row r="18" spans="5:13" ht="12.75">
      <c r="E18">
        <v>1</v>
      </c>
      <c r="F18">
        <v>8</v>
      </c>
      <c r="G18">
        <f>$F$22</f>
        <v>10</v>
      </c>
      <c r="H18">
        <f>F18-G18</f>
        <v>-2</v>
      </c>
      <c r="I18">
        <f>-H18^2</f>
        <v>4</v>
      </c>
      <c r="J18">
        <f>(1/(SQRT(2*PI()*H$23)))*EXP(-((F18-G18)^2)/(2*H$23))</f>
        <v>0.10328830949345566</v>
      </c>
      <c r="K18">
        <f>LOG(J18)</f>
        <v>-0.985948830559708</v>
      </c>
      <c r="L18">
        <f>EXP(-((F18-G18)^2)/(2*H$23))</f>
        <v>0.8187307530779818</v>
      </c>
      <c r="M18">
        <f>LOG(L18)</f>
        <v>-0.08685889638065039</v>
      </c>
    </row>
    <row r="19" spans="5:13" ht="12.75">
      <c r="E19">
        <v>1</v>
      </c>
      <c r="F19">
        <v>9</v>
      </c>
      <c r="G19">
        <f>$F$22</f>
        <v>10</v>
      </c>
      <c r="H19">
        <f>F19-G19</f>
        <v>-1</v>
      </c>
      <c r="I19">
        <f>-H19^2</f>
        <v>1</v>
      </c>
      <c r="J19">
        <f>(1/(SQRT(2*PI()*H$23)))*EXP(-((F19-G19)^2)/(2*H$23))</f>
        <v>0.1200038948430136</v>
      </c>
      <c r="K19">
        <f>LOG(J19)</f>
        <v>-0.9208046582742201</v>
      </c>
      <c r="L19">
        <f>EXP(-((F19-G19)^2)/(2*H$23))</f>
        <v>0.951229424500714</v>
      </c>
      <c r="M19">
        <f>LOG(L19)</f>
        <v>-0.021714724095162587</v>
      </c>
    </row>
    <row r="20" spans="5:13" ht="12.75">
      <c r="E20">
        <v>2</v>
      </c>
      <c r="F20">
        <v>11</v>
      </c>
      <c r="G20">
        <f>$F$22</f>
        <v>10</v>
      </c>
      <c r="H20">
        <f>F20-G20</f>
        <v>1</v>
      </c>
      <c r="I20">
        <f>-H20^2</f>
        <v>1</v>
      </c>
      <c r="J20">
        <f>(1/(SQRT(2*PI()*H$23)))*EXP(-((F20-G20)^2)/(2*H$23))</f>
        <v>0.1200038948430136</v>
      </c>
      <c r="K20">
        <f>LOG(J20)</f>
        <v>-0.9208046582742201</v>
      </c>
      <c r="L20">
        <f>EXP(-((F20-G20)^2)/(2*H$23))</f>
        <v>0.951229424500714</v>
      </c>
      <c r="M20">
        <f>LOG(L20)</f>
        <v>-0.021714724095162587</v>
      </c>
    </row>
    <row r="21" spans="5:13" ht="12.75">
      <c r="E21">
        <v>2</v>
      </c>
      <c r="F21">
        <v>12</v>
      </c>
      <c r="G21">
        <f>$F$22</f>
        <v>10</v>
      </c>
      <c r="H21">
        <f>F21-G21</f>
        <v>2</v>
      </c>
      <c r="I21">
        <f>-H21^2</f>
        <v>4</v>
      </c>
      <c r="J21">
        <f>(1/(SQRT(2*PI()*H$23)))*EXP(-((F21-G21)^2)/(2*H$23))</f>
        <v>0.10328830949345566</v>
      </c>
      <c r="K21">
        <f>LOG(J21)</f>
        <v>-0.985948830559708</v>
      </c>
      <c r="L21">
        <f>EXP(-((F21-G21)^2)/(2*H$23))</f>
        <v>0.8187307530779818</v>
      </c>
      <c r="M21">
        <f>LOG(L21)</f>
        <v>-0.08685889638065039</v>
      </c>
    </row>
    <row r="22" spans="5:13" ht="12.75">
      <c r="E22" t="s">
        <v>68</v>
      </c>
      <c r="F22">
        <f>AVERAGE(F18:F21)</f>
        <v>10</v>
      </c>
      <c r="G22">
        <f>AVERAGE(G18:G21)</f>
        <v>10</v>
      </c>
      <c r="H22">
        <f>AVERAGE(H18:H21)</f>
        <v>0</v>
      </c>
      <c r="I22" t="s">
        <v>13</v>
      </c>
      <c r="K22">
        <f>SUM(K18:K21)</f>
        <v>-3.8135069776678563</v>
      </c>
      <c r="M22">
        <f>SUM(M18:M21)</f>
        <v>-0.21714724095162596</v>
      </c>
    </row>
    <row r="23" spans="5:8" ht="12.75">
      <c r="E23" t="s">
        <v>67</v>
      </c>
      <c r="F23">
        <f>F18^2+F19^2+F20^2+F21^2</f>
        <v>410</v>
      </c>
      <c r="G23">
        <f>G18^2+G19^2+G20^2+G21^2</f>
        <v>400</v>
      </c>
      <c r="H23">
        <f>H18^2+H19^2+H20^2+H21^2</f>
        <v>10</v>
      </c>
    </row>
    <row r="26" spans="5:11" ht="12.75">
      <c r="E26" t="s">
        <v>66</v>
      </c>
      <c r="G26" t="s">
        <v>65</v>
      </c>
      <c r="H26" t="s">
        <v>69</v>
      </c>
      <c r="I26" t="s">
        <v>70</v>
      </c>
      <c r="K26" t="s">
        <v>72</v>
      </c>
    </row>
    <row r="27" spans="5:11" ht="12.75">
      <c r="E27">
        <v>1</v>
      </c>
      <c r="F27">
        <v>8</v>
      </c>
      <c r="G27">
        <f>AVERAGE(F27:F28)</f>
        <v>8.5</v>
      </c>
      <c r="H27">
        <f>F27-G27</f>
        <v>-0.5</v>
      </c>
      <c r="I27">
        <f>-H27^2</f>
        <v>0.25</v>
      </c>
      <c r="J27">
        <f>(1/(SQRT(2*PI()*H$23)))*EXP(-((F27-G27)^2)/(2*H$23))</f>
        <v>0.12458948332256248</v>
      </c>
      <c r="K27">
        <f>LOG(J27)</f>
        <v>-0.9045186152028482</v>
      </c>
    </row>
    <row r="28" spans="5:11" ht="12.75">
      <c r="E28">
        <v>1</v>
      </c>
      <c r="F28">
        <v>9</v>
      </c>
      <c r="G28">
        <f>AVERAGE(F27:F28)</f>
        <v>8.5</v>
      </c>
      <c r="H28">
        <f>F28-G28</f>
        <v>0.5</v>
      </c>
      <c r="I28">
        <f>-H28^2</f>
        <v>0.25</v>
      </c>
      <c r="J28">
        <f>(1/(SQRT(2*PI()*H$23)))*EXP(-((F28-G28)^2)/(2*H$23))</f>
        <v>0.12458948332256248</v>
      </c>
      <c r="K28">
        <f>LOG(J28)</f>
        <v>-0.9045186152028482</v>
      </c>
    </row>
    <row r="29" spans="5:11" ht="12.75">
      <c r="E29">
        <v>2</v>
      </c>
      <c r="F29">
        <v>11</v>
      </c>
      <c r="G29">
        <f>AVERAGE(F29:F30)</f>
        <v>11.5</v>
      </c>
      <c r="H29">
        <f>F29-G29</f>
        <v>-0.5</v>
      </c>
      <c r="I29">
        <f>-H29^2</f>
        <v>0.25</v>
      </c>
      <c r="J29">
        <f>(1/(SQRT(2*PI()*H$23)))*EXP(-((F29-G29)^2)/(2*H$23))</f>
        <v>0.12458948332256248</v>
      </c>
      <c r="K29">
        <f>LOG(J29)</f>
        <v>-0.9045186152028482</v>
      </c>
    </row>
    <row r="30" spans="5:11" ht="12.75">
      <c r="E30">
        <v>2</v>
      </c>
      <c r="F30">
        <v>12</v>
      </c>
      <c r="G30">
        <f>AVERAGE(F29:F30)</f>
        <v>11.5</v>
      </c>
      <c r="H30">
        <f>F30-G30</f>
        <v>0.5</v>
      </c>
      <c r="I30">
        <f>-H30^2</f>
        <v>0.25</v>
      </c>
      <c r="J30">
        <f>(1/(SQRT(2*PI()*H$23)))*EXP(-((F30-G30)^2)/(2*H$23))</f>
        <v>0.12458948332256248</v>
      </c>
      <c r="K30">
        <f>LOG(J30)</f>
        <v>-0.9045186152028482</v>
      </c>
    </row>
    <row r="31" spans="5:11" ht="12.75">
      <c r="E31" t="s">
        <v>68</v>
      </c>
      <c r="F31">
        <f>AVERAGE(F27:F30)</f>
        <v>10</v>
      </c>
      <c r="G31">
        <f>AVERAGE(G27:G30)</f>
        <v>10</v>
      </c>
      <c r="H31">
        <f>AVERAGE(H27:H30)</f>
        <v>0</v>
      </c>
      <c r="K31">
        <f>SUM(K27:K30)</f>
        <v>-3.6180744608113926</v>
      </c>
    </row>
    <row r="32" spans="5:8" ht="12.75">
      <c r="E32" t="s">
        <v>67</v>
      </c>
      <c r="F32">
        <f>F27^2+F28^2+F29^2+F30^2</f>
        <v>410</v>
      </c>
      <c r="G32">
        <f>G27^2+G28^2+G29^2+G30^2</f>
        <v>409</v>
      </c>
      <c r="H32">
        <f>H27^2+H28^2+H29^2+H30^2</f>
        <v>1</v>
      </c>
    </row>
    <row r="34" spans="6:10" ht="12.75">
      <c r="F34" t="s">
        <v>73</v>
      </c>
      <c r="G34">
        <f>(G32-G23)/H32</f>
        <v>9</v>
      </c>
      <c r="I34" t="s">
        <v>29</v>
      </c>
      <c r="J34">
        <f>-2*K22-K31</f>
        <v>11.245088416147105</v>
      </c>
    </row>
    <row r="40" spans="2:14" ht="12.75">
      <c r="B40">
        <v>0.3859</v>
      </c>
      <c r="E40" t="s">
        <v>82</v>
      </c>
      <c r="F40" t="s">
        <v>81</v>
      </c>
      <c r="G40" t="s">
        <v>80</v>
      </c>
      <c r="H40" t="s">
        <v>14</v>
      </c>
      <c r="I40" t="s">
        <v>87</v>
      </c>
      <c r="J40" t="s">
        <v>86</v>
      </c>
      <c r="K40" t="s">
        <v>90</v>
      </c>
      <c r="L40" t="s">
        <v>85</v>
      </c>
      <c r="M40" t="s">
        <v>88</v>
      </c>
      <c r="N40" t="s">
        <v>89</v>
      </c>
    </row>
    <row r="41" spans="2:14" ht="12.75">
      <c r="B41">
        <f>G41-F41*B$40</f>
        <v>50.05708238</v>
      </c>
      <c r="E41" s="68">
        <v>1</v>
      </c>
      <c r="F41">
        <v>0.9718</v>
      </c>
      <c r="G41" s="4">
        <v>50.4321</v>
      </c>
      <c r="H41" s="4">
        <v>50.9813</v>
      </c>
      <c r="I41">
        <f>(1/(SQRT(2*PI()*F$52)))*EXP(-((H41-$C$56)^2)/(2*F$52))</f>
        <v>0.30457524557881593</v>
      </c>
      <c r="J41">
        <f>(1-F41)*(1/(SQRT(2*PI()*G$52)))*EXP(-((H41-$C$54)^2)/(2*G$52))+F41*(1/(SQRT(2*PI()*G$52)))*EXP(-((H41-$C$55)^2)/(2*G$52))</f>
        <v>0.44163671895711004</v>
      </c>
      <c r="K41">
        <f>LN(I41)</f>
        <v>-1.1888371104420126</v>
      </c>
      <c r="L41">
        <f>LN(J41)</f>
        <v>-0.8172676376637092</v>
      </c>
      <c r="M41">
        <f>H41-$C$56</f>
        <v>0.7312999999999903</v>
      </c>
      <c r="N41">
        <f>H41-G41</f>
        <v>0.549199999999999</v>
      </c>
    </row>
    <row r="42" spans="2:14" ht="12.75">
      <c r="B42">
        <f aca="true" t="shared" si="0" ref="B42:B48">G42-F42*B$40</f>
        <v>50.05708238</v>
      </c>
      <c r="E42" s="68">
        <v>1</v>
      </c>
      <c r="F42">
        <v>0.9718</v>
      </c>
      <c r="G42" s="4">
        <v>50.4321</v>
      </c>
      <c r="H42" s="4">
        <v>49.9813</v>
      </c>
      <c r="I42">
        <f aca="true" t="shared" si="1" ref="I42:I48">(1/(SQRT(2*PI()*F$52)))*EXP(-((H42-$C$56)^2)/(2*F$52))</f>
        <v>0.632861762608809</v>
      </c>
      <c r="J42">
        <f aca="true" t="shared" si="2" ref="J42:J48">(1-F42)*(1/(SQRT(2*PI()*G$52)))*EXP(-((H42-$C$54)^2)/(2*G$52))+F42*(1/(SQRT(2*PI()*G$52)))*EXP(-((H42-$C$55)^2)/(2*G$52))</f>
        <v>0.5186227108410403</v>
      </c>
      <c r="K42">
        <f aca="true" t="shared" si="3" ref="K42:K48">LN(I42)</f>
        <v>-0.4575032651915802</v>
      </c>
      <c r="L42">
        <f aca="true" t="shared" si="4" ref="L42:L48">LN(J42)</f>
        <v>-0.6565786142389857</v>
      </c>
      <c r="M42">
        <f aca="true" t="shared" si="5" ref="M42:M48">H42-$C$56</f>
        <v>-0.2687000000000097</v>
      </c>
      <c r="N42">
        <f aca="true" t="shared" si="6" ref="N42:N48">H42-G42</f>
        <v>-0.450800000000001</v>
      </c>
    </row>
    <row r="43" spans="2:14" ht="12.75">
      <c r="B43">
        <f t="shared" si="0"/>
        <v>50.05706591</v>
      </c>
      <c r="E43" s="68">
        <v>1</v>
      </c>
      <c r="F43">
        <v>0.7451</v>
      </c>
      <c r="G43" s="4">
        <v>50.3446</v>
      </c>
      <c r="H43" s="4">
        <v>50.75</v>
      </c>
      <c r="I43">
        <f t="shared" si="1"/>
        <v>0.47778643806731524</v>
      </c>
      <c r="J43">
        <f t="shared" si="2"/>
        <v>0.5507062583363482</v>
      </c>
      <c r="K43">
        <f t="shared" si="3"/>
        <v>-0.738591428613576</v>
      </c>
      <c r="L43">
        <f t="shared" si="4"/>
        <v>-0.5965537184486066</v>
      </c>
      <c r="M43">
        <f t="shared" si="5"/>
        <v>0.4999999999999929</v>
      </c>
      <c r="N43">
        <f t="shared" si="6"/>
        <v>0.4054000000000002</v>
      </c>
    </row>
    <row r="44" spans="2:14" ht="12.75">
      <c r="B44">
        <f t="shared" si="0"/>
        <v>50.05706591</v>
      </c>
      <c r="E44" s="68">
        <v>1</v>
      </c>
      <c r="F44">
        <v>0.7451</v>
      </c>
      <c r="G44" s="4">
        <v>50.3446</v>
      </c>
      <c r="H44" s="4">
        <v>49.75</v>
      </c>
      <c r="I44">
        <f t="shared" si="1"/>
        <v>0.4777864380673044</v>
      </c>
      <c r="J44">
        <f t="shared" si="2"/>
        <v>0.40186301221371024</v>
      </c>
      <c r="K44">
        <f t="shared" si="3"/>
        <v>-0.7385914286135986</v>
      </c>
      <c r="L44">
        <f t="shared" si="4"/>
        <v>-0.9116440140744559</v>
      </c>
      <c r="M44">
        <f t="shared" si="5"/>
        <v>-0.5000000000000071</v>
      </c>
      <c r="N44">
        <f t="shared" si="6"/>
        <v>-0.5945999999999998</v>
      </c>
    </row>
    <row r="45" spans="2:14" ht="12.75">
      <c r="B45">
        <f t="shared" si="0"/>
        <v>50.05703409</v>
      </c>
      <c r="E45" s="68">
        <v>1</v>
      </c>
      <c r="F45">
        <v>0.2549</v>
      </c>
      <c r="G45" s="4">
        <v>50.1554</v>
      </c>
      <c r="H45" s="4">
        <v>50.75</v>
      </c>
      <c r="I45">
        <f t="shared" si="1"/>
        <v>0.47778643806731524</v>
      </c>
      <c r="J45">
        <f t="shared" si="2"/>
        <v>0.4019110386912662</v>
      </c>
      <c r="K45">
        <f t="shared" si="3"/>
        <v>-0.738591428613576</v>
      </c>
      <c r="L45">
        <f t="shared" si="4"/>
        <v>-0.9115245116407582</v>
      </c>
      <c r="M45">
        <f t="shared" si="5"/>
        <v>0.4999999999999929</v>
      </c>
      <c r="N45">
        <f t="shared" si="6"/>
        <v>0.5945999999999998</v>
      </c>
    </row>
    <row r="46" spans="2:14" ht="12.75">
      <c r="B46">
        <f t="shared" si="0"/>
        <v>50.05703409</v>
      </c>
      <c r="E46" s="68">
        <v>1</v>
      </c>
      <c r="F46">
        <v>0.2549</v>
      </c>
      <c r="G46" s="4">
        <v>50.1554</v>
      </c>
      <c r="H46" s="4">
        <v>49.75</v>
      </c>
      <c r="I46">
        <f t="shared" si="1"/>
        <v>0.4777864380673044</v>
      </c>
      <c r="J46">
        <f t="shared" si="2"/>
        <v>0.5506617111717529</v>
      </c>
      <c r="K46">
        <f t="shared" si="3"/>
        <v>-0.7385914286135986</v>
      </c>
      <c r="L46">
        <f t="shared" si="4"/>
        <v>-0.5966346126925886</v>
      </c>
      <c r="M46">
        <f t="shared" si="5"/>
        <v>-0.5000000000000071</v>
      </c>
      <c r="N46">
        <f t="shared" si="6"/>
        <v>-0.4054000000000002</v>
      </c>
    </row>
    <row r="47" spans="2:14" ht="12.75">
      <c r="B47">
        <f t="shared" si="0"/>
        <v>50.05701762</v>
      </c>
      <c r="E47" s="68">
        <v>1</v>
      </c>
      <c r="F47">
        <v>0.0282</v>
      </c>
      <c r="G47" s="4">
        <v>50.0679</v>
      </c>
      <c r="H47" s="4">
        <v>50.5187</v>
      </c>
      <c r="I47">
        <f t="shared" si="1"/>
        <v>0.6328617626088167</v>
      </c>
      <c r="J47">
        <f t="shared" si="2"/>
        <v>0.5186740112916187</v>
      </c>
      <c r="K47">
        <f t="shared" si="3"/>
        <v>-0.4575032651915681</v>
      </c>
      <c r="L47">
        <f t="shared" si="4"/>
        <v>-0.6564797024242162</v>
      </c>
      <c r="M47">
        <f t="shared" si="5"/>
        <v>0.2686999999999955</v>
      </c>
      <c r="N47">
        <f t="shared" si="6"/>
        <v>0.450800000000001</v>
      </c>
    </row>
    <row r="48" spans="2:14" ht="12.75">
      <c r="B48">
        <f t="shared" si="0"/>
        <v>50.05701762</v>
      </c>
      <c r="E48" s="68">
        <v>1</v>
      </c>
      <c r="F48">
        <v>0.0282</v>
      </c>
      <c r="G48" s="4">
        <v>50.0679</v>
      </c>
      <c r="H48" s="4">
        <v>49.5187</v>
      </c>
      <c r="I48">
        <f t="shared" si="1"/>
        <v>0.30457524557880594</v>
      </c>
      <c r="J48">
        <f t="shared" si="2"/>
        <v>0.4415836186011055</v>
      </c>
      <c r="K48">
        <f t="shared" si="3"/>
        <v>-1.1888371104420452</v>
      </c>
      <c r="L48">
        <f t="shared" si="4"/>
        <v>-0.8173878802663995</v>
      </c>
      <c r="M48">
        <f t="shared" si="5"/>
        <v>-0.7313000000000045</v>
      </c>
      <c r="N48">
        <f t="shared" si="6"/>
        <v>-0.549199999999999</v>
      </c>
    </row>
    <row r="49" spans="5:14" ht="12.75">
      <c r="E49" s="68"/>
      <c r="K49">
        <f>SUM(K41:K48)</f>
        <v>-6.247046465721556</v>
      </c>
      <c r="L49">
        <f>SUM(L41:L48)</f>
        <v>-5.964070691449719</v>
      </c>
      <c r="M49">
        <f>M41^2+M42^2+M43^2+M44^2+M45^2+M46^2+M47^2+M48^2</f>
        <v>2.213998759999995</v>
      </c>
      <c r="N49">
        <f>N41^2+N42^2+N43^2+N44^2+N45^2+N46^2+N47^2+N48^2</f>
        <v>2.0454791999999995</v>
      </c>
    </row>
    <row r="50" spans="1:8" ht="12.75">
      <c r="A50">
        <f>SUM(B41:B48)^2/8</f>
        <v>20045.66603762</v>
      </c>
      <c r="B50">
        <f>B41^2+B42^2+B43^2+B44^2+B45^2+B46^2+B47^2+B48^2</f>
        <v>20045.66603762521</v>
      </c>
      <c r="E50" s="68" t="s">
        <v>77</v>
      </c>
      <c r="F50" t="s">
        <v>78</v>
      </c>
      <c r="G50" t="s">
        <v>79</v>
      </c>
      <c r="H50" t="s">
        <v>29</v>
      </c>
    </row>
    <row r="51" spans="1:5" ht="12.75">
      <c r="A51">
        <f>B50-A50</f>
        <v>5.209585651755333E-09</v>
      </c>
      <c r="E51" s="68"/>
    </row>
    <row r="52" spans="5:11" ht="12.75">
      <c r="E52" s="68">
        <v>0.1</v>
      </c>
      <c r="F52">
        <f>2.2139/7</f>
        <v>0.3162714285714286</v>
      </c>
      <c r="G52">
        <f>2.0455/7</f>
        <v>0.2922142857142857</v>
      </c>
      <c r="H52">
        <v>0.6331</v>
      </c>
      <c r="K52">
        <f>-2*(K49-L49)</f>
        <v>0.5659515485436728</v>
      </c>
    </row>
    <row r="53" ht="12.75">
      <c r="H53">
        <f>8*LN(F52/G52)</f>
        <v>0.6329072620858102</v>
      </c>
    </row>
    <row r="54" spans="2:3" ht="12.75">
      <c r="B54" t="s">
        <v>83</v>
      </c>
      <c r="C54">
        <f>B41</f>
        <v>50.05708238</v>
      </c>
    </row>
    <row r="55" spans="2:3" ht="12.75">
      <c r="B55" t="s">
        <v>84</v>
      </c>
      <c r="C55">
        <f>B41+B40</f>
        <v>50.44298238</v>
      </c>
    </row>
    <row r="56" spans="2:3" ht="12.75">
      <c r="B56" t="s">
        <v>68</v>
      </c>
      <c r="C56">
        <f>AVERAGE(H41:H48)</f>
        <v>50.25000000000001</v>
      </c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Kinghorn</cp:lastModifiedBy>
  <dcterms:created xsi:type="dcterms:W3CDTF">1999-10-22T06:09:00Z</dcterms:created>
  <dcterms:modified xsi:type="dcterms:W3CDTF">2000-05-25T02:18:45Z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